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6\"/>
    </mc:Choice>
  </mc:AlternateContent>
  <xr:revisionPtr revIDLastSave="0" documentId="13_ncr:1_{88E89D01-DBC9-47A6-82AA-9881B9454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7" i="1"/>
  <c r="F13" i="1"/>
  <c r="F12" i="1"/>
  <c r="F9" i="1"/>
  <c r="G33" i="3" l="1"/>
  <c r="E29" i="3"/>
  <c r="E13" i="7" s="1"/>
  <c r="I22" i="3"/>
  <c r="I11" i="7" s="1"/>
  <c r="H22" i="3"/>
  <c r="F25" i="3"/>
  <c r="F10" i="3"/>
  <c r="G9" i="1" s="1"/>
  <c r="G10" i="3"/>
  <c r="H9" i="1" s="1"/>
  <c r="H10" i="3"/>
  <c r="I9" i="1" s="1"/>
  <c r="I10" i="3"/>
  <c r="J9" i="1" s="1"/>
  <c r="F16" i="7"/>
  <c r="G16" i="7"/>
  <c r="H16" i="7"/>
  <c r="I16" i="7"/>
  <c r="F14" i="7"/>
  <c r="G14" i="7"/>
  <c r="H14" i="7"/>
  <c r="I14" i="7"/>
  <c r="H11" i="7"/>
  <c r="F9" i="7"/>
  <c r="G9" i="7"/>
  <c r="H9" i="7"/>
  <c r="I9" i="7"/>
  <c r="F8" i="7"/>
  <c r="G8" i="7"/>
  <c r="H8" i="7"/>
  <c r="I8" i="7"/>
  <c r="F7" i="7"/>
  <c r="G7" i="7"/>
  <c r="H7" i="7"/>
  <c r="I7" i="7"/>
  <c r="E16" i="7"/>
  <c r="E12" i="7"/>
  <c r="E11" i="7"/>
  <c r="E14" i="7"/>
  <c r="E9" i="7"/>
  <c r="E8" i="7"/>
  <c r="E7" i="7"/>
  <c r="F32" i="3"/>
  <c r="G13" i="1" s="1"/>
  <c r="G32" i="3"/>
  <c r="H13" i="1" s="1"/>
  <c r="H32" i="3"/>
  <c r="I13" i="1" s="1"/>
  <c r="I32" i="3"/>
  <c r="J13" i="1" s="1"/>
  <c r="E32" i="3"/>
  <c r="E10" i="3"/>
  <c r="G26" i="1"/>
  <c r="G29" i="3"/>
  <c r="G13" i="7" s="1"/>
  <c r="H25" i="3"/>
  <c r="H12" i="7" s="1"/>
  <c r="I25" i="3"/>
  <c r="I12" i="7" s="1"/>
  <c r="G25" i="3"/>
  <c r="G12" i="7" s="1"/>
  <c r="H8" i="1" l="1"/>
  <c r="G22" i="3"/>
  <c r="G11" i="7" s="1"/>
  <c r="F11" i="1" l="1"/>
  <c r="F8" i="1"/>
  <c r="I8" i="1"/>
  <c r="J8" i="1"/>
  <c r="G8" i="1"/>
  <c r="F29" i="3"/>
  <c r="F13" i="7" s="1"/>
  <c r="H29" i="3"/>
  <c r="I29" i="3"/>
  <c r="F12" i="7"/>
  <c r="F22" i="3"/>
  <c r="F11" i="7" s="1"/>
  <c r="I13" i="7" l="1"/>
  <c r="I21" i="3"/>
  <c r="H21" i="3"/>
  <c r="H13" i="7"/>
  <c r="F14" i="1"/>
  <c r="E21" i="3"/>
  <c r="B12" i="5" s="1"/>
  <c r="B11" i="5" s="1"/>
  <c r="B10" i="5" s="1"/>
  <c r="F21" i="3"/>
  <c r="G21" i="3"/>
  <c r="F12" i="5" l="1"/>
  <c r="F11" i="5" s="1"/>
  <c r="F10" i="5" s="1"/>
  <c r="J12" i="1"/>
  <c r="J11" i="1" s="1"/>
  <c r="J14" i="1" s="1"/>
  <c r="J27" i="1" s="1"/>
  <c r="E12" i="5"/>
  <c r="E11" i="5" s="1"/>
  <c r="E10" i="5" s="1"/>
  <c r="I12" i="1"/>
  <c r="I11" i="1" s="1"/>
  <c r="I14" i="1" s="1"/>
  <c r="I27" i="1" s="1"/>
  <c r="D12" i="5"/>
  <c r="D11" i="5" s="1"/>
  <c r="D10" i="5" s="1"/>
  <c r="H12" i="1"/>
  <c r="H11" i="1" s="1"/>
  <c r="H14" i="1" s="1"/>
  <c r="H27" i="1" s="1"/>
  <c r="C12" i="5"/>
  <c r="C11" i="5" s="1"/>
  <c r="C10" i="5" s="1"/>
  <c r="G12" i="1"/>
  <c r="G11" i="1" s="1"/>
  <c r="G14" i="1" s="1"/>
  <c r="G27" i="1" s="1"/>
  <c r="G30" i="1" s="1"/>
  <c r="H26" i="1" s="1"/>
  <c r="F10" i="7"/>
  <c r="G10" i="7"/>
  <c r="H10" i="7"/>
  <c r="I10" i="7"/>
  <c r="E10" i="7"/>
  <c r="F15" i="7"/>
  <c r="G15" i="7"/>
  <c r="H15" i="7"/>
  <c r="I15" i="7"/>
  <c r="E15" i="7"/>
  <c r="H30" i="1" l="1"/>
  <c r="I26" i="1" s="1"/>
  <c r="I30" i="1" s="1"/>
  <c r="J26" i="1" s="1"/>
  <c r="J30" i="1" s="1"/>
  <c r="I6" i="7"/>
  <c r="H6" i="7"/>
  <c r="G6" i="7"/>
  <c r="F6" i="7"/>
  <c r="E6" i="7"/>
</calcChain>
</file>

<file path=xl/sharedStrings.xml><?xml version="1.0" encoding="utf-8"?>
<sst xmlns="http://schemas.openxmlformats.org/spreadsheetml/2006/main" count="136" uniqueCount="65">
  <si>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</si>
  <si>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</si>
  <si>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</si>
  <si>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</si>
  <si>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</si>
  <si>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</si>
  <si>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</si>
  <si>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</si>
  <si>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</si>
  <si>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</si>
  <si>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</si>
  <si>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</si>
  <si>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</si>
  <si>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</si>
  <si>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</si>
  <si>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</si>
  <si>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</si>
  <si>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</si>
  <si>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</si>
  <si>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</si>
  <si>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</si>
  <si>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</si>
  <si>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</si>
  <si>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</si>
  <si>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</si>
  <si>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</si>
  <si>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</si>
  <si>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</si>
  <si>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</si>
  <si>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</si>
  <si>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</si>
  <si>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</si>
  <si>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</si>
  <si>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</si>
  <si>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</si>
  <si>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</si>
  <si>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</si>
  <si>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</si>
  <si>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</si>
  <si>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</si>
  <si>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</si>
  <si>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</si>
  <si>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</si>
  <si>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</si>
  <si>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</si>
  <si>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</si>
  <si>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</si>
  <si>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</si>
  <si>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</si>
  <si>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</si>
  <si>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</si>
  <si>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</si>
  <si>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EUR</t>
  </si>
  <si>
    <t>UKUPAN DONOS VIŠKA / MANJKA IZ PRETHODNE(IH) GODINE*</t>
  </si>
  <si>
    <t>* Napomena: Redak UKUPAN DONOS VIŠKA/MANJKA IZ PRETHODNE(IH) GODINA služi kao informacija i ne uzima se u obzir kod uravnoteženja financijskog plana, već se financijski plan uravnotežuje retkom VIŠAK/MANJAK IZ PRETHODNE(IH) GODINE KOJI ĆE SE POKRITI/RASPOREDITI.</t>
  </si>
  <si>
    <t>Pomoći iz inozemstva i od subjekata unutar općeg proračuna</t>
  </si>
  <si>
    <t>Izvor financiranja 51</t>
  </si>
  <si>
    <t>Pomoći</t>
  </si>
  <si>
    <t>Projekcija 
za 2027.</t>
  </si>
  <si>
    <t xml:space="preserve">Prihodi od upravnih i administrativnih pristojbi, prihodi po posebnim propisima i naknada </t>
  </si>
  <si>
    <t>FINANCIJSKI PLAN DJEČJEG VRTIĆA "LAĐICA"
ZA 2026. I PROJEKCIJA ZA 2027. I 2028. GODINU</t>
  </si>
  <si>
    <t>Izvršenje 2024.</t>
  </si>
  <si>
    <t>Tekući plan 2025.</t>
  </si>
  <si>
    <t>Plan za 2026.</t>
  </si>
  <si>
    <t>Projekcija 
za 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</si>
</sst>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4" borderId="1" xfId="0" quotePrefix="1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3" fontId="18" fillId="2" borderId="3" xfId="0" applyNumberFormat="1" applyFont="1" applyFill="1" applyBorder="1" applyAlignment="1">
      <alignment horizontal="right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workbookViewId="0">
      <selection activeCell="N7" sqref="N7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58"/>
      <c r="I3" s="60"/>
      <c r="J3" s="60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58" t="s">
        <v>38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38" t="s">
        <v>52</v>
      </c>
    </row>
    <row r="7" spans="1:10" ht="25.5" x14ac:dyDescent="0.25">
      <c r="A7" s="30"/>
      <c r="B7" s="31"/>
      <c r="C7" s="31"/>
      <c r="D7" s="32"/>
      <c r="E7" s="33"/>
      <c r="F7" s="4" t="s">
        <v>61</v>
      </c>
      <c r="G7" s="4" t="s">
        <v>62</v>
      </c>
      <c r="H7" s="4" t="s">
        <v>63</v>
      </c>
      <c r="I7" s="4" t="s">
        <v>58</v>
      </c>
      <c r="J7" s="4" t="s">
        <v>64</v>
      </c>
    </row>
    <row r="8" spans="1:10" x14ac:dyDescent="0.25">
      <c r="A8" s="61" t="s">
        <v>0</v>
      </c>
      <c r="B8" s="62"/>
      <c r="C8" s="62"/>
      <c r="D8" s="62"/>
      <c r="E8" s="63"/>
      <c r="F8" s="34">
        <f>F9+F10</f>
        <v>287569.93</v>
      </c>
      <c r="G8" s="34">
        <f>G9+G10</f>
        <v>297050</v>
      </c>
      <c r="H8" s="34">
        <f t="shared" ref="H8:J8" si="0">H9+H10</f>
        <v>380000</v>
      </c>
      <c r="I8" s="34">
        <f t="shared" si="0"/>
        <v>387600</v>
      </c>
      <c r="J8" s="34">
        <f t="shared" si="0"/>
        <v>395352</v>
      </c>
    </row>
    <row r="9" spans="1:10" x14ac:dyDescent="0.25">
      <c r="A9" s="64" t="s">
        <v>1</v>
      </c>
      <c r="B9" s="57"/>
      <c r="C9" s="57"/>
      <c r="D9" s="57"/>
      <c r="E9" s="65"/>
      <c r="F9" s="35">
        <f>' Račun prihoda i rashoda'!E10</f>
        <v>287569.93</v>
      </c>
      <c r="G9" s="35">
        <f>' Račun prihoda i rashoda'!F10</f>
        <v>297050</v>
      </c>
      <c r="H9" s="35">
        <f>' Račun prihoda i rashoda'!G10</f>
        <v>380000</v>
      </c>
      <c r="I9" s="35">
        <f>' Račun prihoda i rashoda'!H10</f>
        <v>387600</v>
      </c>
      <c r="J9" s="35">
        <f>' Račun prihoda i rashoda'!I10</f>
        <v>395352</v>
      </c>
    </row>
    <row r="10" spans="1:10" x14ac:dyDescent="0.25">
      <c r="A10" s="66" t="s">
        <v>2</v>
      </c>
      <c r="B10" s="65"/>
      <c r="C10" s="65"/>
      <c r="D10" s="65"/>
      <c r="E10" s="65"/>
      <c r="F10" s="35">
        <v>0</v>
      </c>
      <c r="G10" s="35">
        <v>0</v>
      </c>
      <c r="H10" s="35">
        <v>0</v>
      </c>
      <c r="I10" s="35">
        <v>0</v>
      </c>
      <c r="J10" s="35">
        <v>0</v>
      </c>
    </row>
    <row r="11" spans="1:10" x14ac:dyDescent="0.25">
      <c r="A11" s="39" t="s">
        <v>3</v>
      </c>
      <c r="B11" s="40"/>
      <c r="C11" s="40"/>
      <c r="D11" s="40"/>
      <c r="E11" s="40"/>
      <c r="F11" s="34">
        <f>F12+F13</f>
        <v>286678</v>
      </c>
      <c r="G11" s="34">
        <f>G12+G13</f>
        <v>297050</v>
      </c>
      <c r="H11" s="34">
        <f t="shared" ref="H11:J11" si="1">H12+H13</f>
        <v>380000</v>
      </c>
      <c r="I11" s="34">
        <f t="shared" si="1"/>
        <v>387600</v>
      </c>
      <c r="J11" s="34">
        <f t="shared" si="1"/>
        <v>395352</v>
      </c>
    </row>
    <row r="12" spans="1:10" x14ac:dyDescent="0.25">
      <c r="A12" s="56" t="s">
        <v>4</v>
      </c>
      <c r="B12" s="57"/>
      <c r="C12" s="57"/>
      <c r="D12" s="57"/>
      <c r="E12" s="57"/>
      <c r="F12" s="35">
        <f>' Račun prihoda i rashoda'!E21</f>
        <v>285568</v>
      </c>
      <c r="G12" s="35">
        <f>' Račun prihoda i rashoda'!F21</f>
        <v>292050</v>
      </c>
      <c r="H12" s="35">
        <f>' Račun prihoda i rashoda'!G21</f>
        <v>378000</v>
      </c>
      <c r="I12" s="35">
        <f>' Račun prihoda i rashoda'!H21</f>
        <v>385560</v>
      </c>
      <c r="J12" s="35">
        <f>' Račun prihoda i rashoda'!I21</f>
        <v>393272</v>
      </c>
    </row>
    <row r="13" spans="1:10" x14ac:dyDescent="0.25">
      <c r="A13" s="66" t="s">
        <v>5</v>
      </c>
      <c r="B13" s="65"/>
      <c r="C13" s="65"/>
      <c r="D13" s="65"/>
      <c r="E13" s="65"/>
      <c r="F13" s="35">
        <f>' Račun prihoda i rashoda'!E32</f>
        <v>1110</v>
      </c>
      <c r="G13" s="35">
        <f>' Račun prihoda i rashoda'!F32</f>
        <v>5000</v>
      </c>
      <c r="H13" s="35">
        <f>' Račun prihoda i rashoda'!G32</f>
        <v>2000</v>
      </c>
      <c r="I13" s="35">
        <f>' Račun prihoda i rashoda'!H32</f>
        <v>2040</v>
      </c>
      <c r="J13" s="35">
        <f>' Račun prihoda i rashoda'!I32</f>
        <v>2080</v>
      </c>
    </row>
    <row r="14" spans="1:10" x14ac:dyDescent="0.25">
      <c r="A14" s="69" t="s">
        <v>6</v>
      </c>
      <c r="B14" s="62"/>
      <c r="C14" s="62"/>
      <c r="D14" s="62"/>
      <c r="E14" s="62"/>
      <c r="F14" s="34">
        <f>F8-F11</f>
        <v>891.92999999999302</v>
      </c>
      <c r="G14" s="34">
        <f>G8-G11</f>
        <v>0</v>
      </c>
      <c r="H14" s="34">
        <f t="shared" ref="H14:J14" si="2">H8-H11</f>
        <v>0</v>
      </c>
      <c r="I14" s="34">
        <f t="shared" si="2"/>
        <v>0</v>
      </c>
      <c r="J14" s="34">
        <f t="shared" si="2"/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58" t="s">
        <v>39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25.5" x14ac:dyDescent="0.25">
      <c r="A18" s="30"/>
      <c r="B18" s="31"/>
      <c r="C18" s="31"/>
      <c r="D18" s="32"/>
      <c r="E18" s="33"/>
      <c r="F18" s="4" t="s">
        <v>61</v>
      </c>
      <c r="G18" s="4" t="s">
        <v>62</v>
      </c>
      <c r="H18" s="4" t="s">
        <v>63</v>
      </c>
      <c r="I18" s="4" t="s">
        <v>58</v>
      </c>
      <c r="J18" s="4" t="s">
        <v>64</v>
      </c>
    </row>
    <row r="19" spans="1:10" ht="15.75" customHeight="1" x14ac:dyDescent="0.25">
      <c r="A19" s="64" t="s">
        <v>8</v>
      </c>
      <c r="B19" s="67"/>
      <c r="C19" s="67"/>
      <c r="D19" s="67"/>
      <c r="E19" s="68"/>
      <c r="F19" s="35"/>
      <c r="G19" s="35">
        <v>0</v>
      </c>
      <c r="H19" s="35">
        <v>0</v>
      </c>
      <c r="I19" s="35"/>
      <c r="J19" s="35"/>
    </row>
    <row r="20" spans="1:10" x14ac:dyDescent="0.25">
      <c r="A20" s="64" t="s">
        <v>9</v>
      </c>
      <c r="B20" s="57"/>
      <c r="C20" s="57"/>
      <c r="D20" s="57"/>
      <c r="E20" s="57"/>
      <c r="F20" s="35"/>
      <c r="G20" s="35">
        <v>0</v>
      </c>
      <c r="H20" s="35">
        <v>0</v>
      </c>
      <c r="I20" s="35"/>
      <c r="J20" s="35"/>
    </row>
    <row r="21" spans="1:10" x14ac:dyDescent="0.25">
      <c r="A21" s="69" t="s">
        <v>10</v>
      </c>
      <c r="B21" s="62"/>
      <c r="C21" s="62"/>
      <c r="D21" s="62"/>
      <c r="E21" s="62"/>
      <c r="F21" s="34">
        <v>0</v>
      </c>
      <c r="G21" s="34">
        <v>0</v>
      </c>
      <c r="H21" s="34">
        <v>0</v>
      </c>
      <c r="I21" s="34">
        <v>0</v>
      </c>
      <c r="J21" s="34">
        <v>0</v>
      </c>
    </row>
    <row r="22" spans="1:10" ht="18" x14ac:dyDescent="0.25">
      <c r="A22" s="24"/>
      <c r="B22" s="9"/>
      <c r="C22" s="9"/>
      <c r="D22" s="9"/>
      <c r="E22" s="9"/>
      <c r="F22" s="9"/>
      <c r="G22" s="9"/>
      <c r="H22" s="3"/>
      <c r="I22" s="3"/>
      <c r="J22" s="3"/>
    </row>
    <row r="23" spans="1:10" ht="18" customHeight="1" x14ac:dyDescent="0.25">
      <c r="A23" s="58" t="s">
        <v>42</v>
      </c>
      <c r="B23" s="59"/>
      <c r="C23" s="59"/>
      <c r="D23" s="59"/>
      <c r="E23" s="59"/>
      <c r="F23" s="59"/>
      <c r="G23" s="59"/>
      <c r="H23" s="59"/>
      <c r="I23" s="59"/>
      <c r="J23" s="59"/>
    </row>
    <row r="24" spans="1:10" ht="18" x14ac:dyDescent="0.25">
      <c r="A24" s="24"/>
      <c r="B24" s="9"/>
      <c r="C24" s="9"/>
      <c r="D24" s="9"/>
      <c r="E24" s="9"/>
      <c r="F24" s="9"/>
      <c r="G24" s="9"/>
      <c r="H24" s="3"/>
      <c r="I24" s="3"/>
      <c r="J24" s="3"/>
    </row>
    <row r="25" spans="1:10" ht="25.5" x14ac:dyDescent="0.25">
      <c r="A25" s="30"/>
      <c r="B25" s="31"/>
      <c r="C25" s="31"/>
      <c r="D25" s="32"/>
      <c r="E25" s="33"/>
      <c r="F25" s="4" t="s">
        <v>61</v>
      </c>
      <c r="G25" s="4" t="s">
        <v>62</v>
      </c>
      <c r="H25" s="4" t="s">
        <v>63</v>
      </c>
      <c r="I25" s="4" t="s">
        <v>58</v>
      </c>
      <c r="J25" s="4" t="s">
        <v>64</v>
      </c>
    </row>
    <row r="26" spans="1:10" x14ac:dyDescent="0.25">
      <c r="A26" s="73" t="s">
        <v>53</v>
      </c>
      <c r="B26" s="74"/>
      <c r="C26" s="74"/>
      <c r="D26" s="74"/>
      <c r="E26" s="75"/>
      <c r="F26" s="36">
        <v>-1763</v>
      </c>
      <c r="G26" s="36">
        <f>F30</f>
        <v>-871.07000000000698</v>
      </c>
      <c r="H26" s="36">
        <f t="shared" ref="H26:J26" si="3">G30</f>
        <v>-871.07000000000698</v>
      </c>
      <c r="I26" s="36">
        <f t="shared" si="3"/>
        <v>-871.07000000000698</v>
      </c>
      <c r="J26" s="36">
        <f t="shared" si="3"/>
        <v>-871.07000000000698</v>
      </c>
    </row>
    <row r="27" spans="1:10" ht="30" customHeight="1" x14ac:dyDescent="0.25">
      <c r="A27" s="76" t="s">
        <v>7</v>
      </c>
      <c r="B27" s="77"/>
      <c r="C27" s="77"/>
      <c r="D27" s="77"/>
      <c r="E27" s="78"/>
      <c r="F27" s="37">
        <f>F14</f>
        <v>891.92999999999302</v>
      </c>
      <c r="G27" s="37">
        <f>G14</f>
        <v>0</v>
      </c>
      <c r="H27" s="37">
        <f t="shared" ref="H27:J27" si="4">H14</f>
        <v>0</v>
      </c>
      <c r="I27" s="37">
        <f t="shared" si="4"/>
        <v>0</v>
      </c>
      <c r="J27" s="37">
        <f t="shared" si="4"/>
        <v>0</v>
      </c>
    </row>
    <row r="30" spans="1:10" x14ac:dyDescent="0.25">
      <c r="A30" s="56" t="s">
        <v>11</v>
      </c>
      <c r="B30" s="57"/>
      <c r="C30" s="57"/>
      <c r="D30" s="57"/>
      <c r="E30" s="57"/>
      <c r="F30" s="35">
        <f>F21+F26+F27</f>
        <v>-871.07000000000698</v>
      </c>
      <c r="G30" s="35">
        <f t="shared" ref="G30:J30" si="5">G21+G26+G27</f>
        <v>-871.07000000000698</v>
      </c>
      <c r="H30" s="35">
        <f t="shared" si="5"/>
        <v>-871.07000000000698</v>
      </c>
      <c r="I30" s="35">
        <f t="shared" si="5"/>
        <v>-871.07000000000698</v>
      </c>
      <c r="J30" s="35">
        <f t="shared" si="5"/>
        <v>-871.07000000000698</v>
      </c>
    </row>
    <row r="31" spans="1:10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  <c r="J31" s="21"/>
    </row>
    <row r="32" spans="1:10" ht="29.25" customHeight="1" x14ac:dyDescent="0.25">
      <c r="A32" s="72" t="s">
        <v>54</v>
      </c>
      <c r="B32" s="72"/>
      <c r="C32" s="72"/>
      <c r="D32" s="72"/>
      <c r="E32" s="72"/>
      <c r="F32" s="72"/>
      <c r="G32" s="72"/>
      <c r="H32" s="72"/>
      <c r="I32" s="72"/>
      <c r="J32" s="72"/>
    </row>
    <row r="33" spans="1:10" ht="8.25" customHeight="1" x14ac:dyDescent="0.25"/>
    <row r="34" spans="1:10" x14ac:dyDescent="0.25">
      <c r="A34" s="70"/>
      <c r="B34" s="71"/>
      <c r="C34" s="71"/>
      <c r="D34" s="71"/>
      <c r="E34" s="71"/>
      <c r="F34" s="71"/>
      <c r="G34" s="71"/>
      <c r="H34" s="71"/>
      <c r="I34" s="71"/>
      <c r="J34" s="71"/>
    </row>
    <row r="35" spans="1:10" ht="8.25" customHeight="1" x14ac:dyDescent="0.25"/>
    <row r="36" spans="1:10" ht="29.2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</row>
  </sheetData>
  <mergeCells count="20">
    <mergeCell ref="A36:J36"/>
    <mergeCell ref="A23:J23"/>
    <mergeCell ref="A32:J32"/>
    <mergeCell ref="A30:E30"/>
    <mergeCell ref="A34:J34"/>
    <mergeCell ref="A26:E26"/>
    <mergeCell ref="A27:E27"/>
    <mergeCell ref="A19:E19"/>
    <mergeCell ref="A20:E20"/>
    <mergeCell ref="A21:E21"/>
    <mergeCell ref="A13:E13"/>
    <mergeCell ref="A14:E14"/>
    <mergeCell ref="A12:E12"/>
    <mergeCell ref="A5:J5"/>
    <mergeCell ref="A16:J16"/>
    <mergeCell ref="A1:J1"/>
    <mergeCell ref="A3:J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opLeftCell="A13" workbookViewId="0">
      <selection activeCell="I17" sqref="I1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60"/>
      <c r="I3" s="60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58" t="s">
        <v>13</v>
      </c>
      <c r="B5" s="59"/>
      <c r="C5" s="59"/>
      <c r="D5" s="59"/>
      <c r="E5" s="59"/>
      <c r="F5" s="59"/>
      <c r="G5" s="59"/>
      <c r="H5" s="59"/>
      <c r="I5" s="59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15.75" x14ac:dyDescent="0.25">
      <c r="A7" s="58" t="s">
        <v>1</v>
      </c>
      <c r="B7" s="79"/>
      <c r="C7" s="79"/>
      <c r="D7" s="79"/>
      <c r="E7" s="79"/>
      <c r="F7" s="79"/>
      <c r="G7" s="79"/>
      <c r="H7" s="79"/>
      <c r="I7" s="79"/>
    </row>
    <row r="8" spans="1:10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10" ht="25.5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2" t="s">
        <v>61</v>
      </c>
      <c r="F9" s="23" t="s">
        <v>62</v>
      </c>
      <c r="G9" s="23" t="s">
        <v>63</v>
      </c>
      <c r="H9" s="23" t="s">
        <v>58</v>
      </c>
      <c r="I9" s="23" t="s">
        <v>64</v>
      </c>
    </row>
    <row r="10" spans="1:10" ht="15.75" customHeight="1" x14ac:dyDescent="0.25">
      <c r="A10" s="13">
        <v>6</v>
      </c>
      <c r="B10" s="13"/>
      <c r="C10" s="13"/>
      <c r="D10" s="13" t="s">
        <v>17</v>
      </c>
      <c r="E10" s="45">
        <f>E11+E13+E15</f>
        <v>287569.93</v>
      </c>
      <c r="F10" s="45">
        <f t="shared" ref="F10:I10" si="0">F11+F13+F15</f>
        <v>297050</v>
      </c>
      <c r="G10" s="45">
        <f t="shared" si="0"/>
        <v>380000</v>
      </c>
      <c r="H10" s="45">
        <f t="shared" si="0"/>
        <v>387600</v>
      </c>
      <c r="I10" s="45">
        <f t="shared" si="0"/>
        <v>395352</v>
      </c>
    </row>
    <row r="11" spans="1:10" ht="38.25" x14ac:dyDescent="0.25">
      <c r="A11" s="13"/>
      <c r="B11" s="17">
        <v>63</v>
      </c>
      <c r="C11" s="17"/>
      <c r="D11" s="17" t="s">
        <v>55</v>
      </c>
      <c r="E11" s="10">
        <v>86</v>
      </c>
      <c r="F11" s="11">
        <v>0</v>
      </c>
      <c r="G11" s="11">
        <v>0</v>
      </c>
      <c r="H11" s="11">
        <v>0</v>
      </c>
      <c r="I11" s="11">
        <v>0</v>
      </c>
    </row>
    <row r="12" spans="1:10" x14ac:dyDescent="0.25">
      <c r="A12" s="14"/>
      <c r="B12" s="14"/>
      <c r="C12" s="15">
        <v>51</v>
      </c>
      <c r="D12" s="15" t="s">
        <v>57</v>
      </c>
      <c r="E12" s="10">
        <v>86</v>
      </c>
      <c r="F12" s="11">
        <v>0</v>
      </c>
      <c r="G12" s="11">
        <v>0</v>
      </c>
      <c r="H12" s="11">
        <v>0</v>
      </c>
      <c r="I12" s="11">
        <v>0</v>
      </c>
    </row>
    <row r="13" spans="1:10" ht="51" x14ac:dyDescent="0.25">
      <c r="A13" s="14"/>
      <c r="B13" s="14">
        <v>65</v>
      </c>
      <c r="C13" s="15"/>
      <c r="D13" s="17" t="s">
        <v>59</v>
      </c>
      <c r="E13" s="10">
        <v>57641.93</v>
      </c>
      <c r="F13" s="11">
        <v>60000</v>
      </c>
      <c r="G13" s="11">
        <v>75000</v>
      </c>
      <c r="H13" s="11">
        <v>75000</v>
      </c>
      <c r="I13" s="11">
        <v>75000</v>
      </c>
    </row>
    <row r="14" spans="1:10" x14ac:dyDescent="0.25">
      <c r="A14" s="14"/>
      <c r="B14" s="14"/>
      <c r="C14" s="15">
        <v>41</v>
      </c>
      <c r="D14" s="18" t="s">
        <v>50</v>
      </c>
      <c r="E14" s="10">
        <v>57642</v>
      </c>
      <c r="F14" s="11">
        <v>60000</v>
      </c>
      <c r="G14" s="11">
        <v>75000</v>
      </c>
      <c r="H14" s="11">
        <v>75000</v>
      </c>
      <c r="I14" s="11">
        <v>75000</v>
      </c>
    </row>
    <row r="15" spans="1:10" ht="38.25" x14ac:dyDescent="0.25">
      <c r="A15" s="17"/>
      <c r="B15" s="17">
        <v>67</v>
      </c>
      <c r="C15" s="17"/>
      <c r="D15" s="26" t="s">
        <v>40</v>
      </c>
      <c r="E15" s="10">
        <v>229842</v>
      </c>
      <c r="F15" s="11">
        <v>237050</v>
      </c>
      <c r="G15" s="11">
        <v>305000</v>
      </c>
      <c r="H15" s="11">
        <v>312600</v>
      </c>
      <c r="I15" s="12">
        <v>320352</v>
      </c>
    </row>
    <row r="16" spans="1:10" x14ac:dyDescent="0.25">
      <c r="A16" s="17"/>
      <c r="B16" s="17"/>
      <c r="C16" s="15">
        <v>11</v>
      </c>
      <c r="D16" s="15" t="s">
        <v>18</v>
      </c>
      <c r="E16" s="10">
        <v>229842</v>
      </c>
      <c r="F16" s="11">
        <v>237050</v>
      </c>
      <c r="G16" s="11">
        <v>305000</v>
      </c>
      <c r="H16" s="11">
        <v>312600</v>
      </c>
      <c r="I16" s="12">
        <v>320352</v>
      </c>
    </row>
    <row r="18" spans="1:9" ht="15.75" x14ac:dyDescent="0.25">
      <c r="A18" s="58" t="s">
        <v>19</v>
      </c>
      <c r="B18" s="79"/>
      <c r="C18" s="79"/>
      <c r="D18" s="79"/>
      <c r="E18" s="79"/>
      <c r="F18" s="79"/>
      <c r="G18" s="79"/>
      <c r="H18" s="79"/>
      <c r="I18" s="79"/>
    </row>
    <row r="19" spans="1:9" ht="18" x14ac:dyDescent="0.25">
      <c r="A19" s="5"/>
      <c r="B19" s="5"/>
      <c r="C19" s="5"/>
      <c r="D19" s="5"/>
      <c r="E19" s="5"/>
      <c r="F19" s="5"/>
      <c r="G19" s="5"/>
      <c r="H19" s="6"/>
      <c r="I19" s="6"/>
    </row>
    <row r="20" spans="1:9" ht="25.5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2" t="s">
        <v>61</v>
      </c>
      <c r="F20" s="23" t="s">
        <v>62</v>
      </c>
      <c r="G20" s="23" t="s">
        <v>63</v>
      </c>
      <c r="H20" s="23" t="s">
        <v>58</v>
      </c>
      <c r="I20" s="23" t="s">
        <v>64</v>
      </c>
    </row>
    <row r="21" spans="1:9" ht="15.75" customHeight="1" x14ac:dyDescent="0.25">
      <c r="A21" s="13">
        <v>3</v>
      </c>
      <c r="B21" s="13"/>
      <c r="C21" s="13"/>
      <c r="D21" s="13" t="s">
        <v>21</v>
      </c>
      <c r="E21" s="46">
        <f>E22+E25+E29</f>
        <v>285568</v>
      </c>
      <c r="F21" s="46">
        <f>F22+F25+F29</f>
        <v>292050</v>
      </c>
      <c r="G21" s="46">
        <f>G22+G25+G29</f>
        <v>378000</v>
      </c>
      <c r="H21" s="46">
        <f>H22+H25+H29</f>
        <v>385560</v>
      </c>
      <c r="I21" s="46">
        <f>I22+I25+I29</f>
        <v>393272</v>
      </c>
    </row>
    <row r="22" spans="1:9" ht="15.75" customHeight="1" x14ac:dyDescent="0.25">
      <c r="A22" s="13"/>
      <c r="B22" s="17">
        <v>31</v>
      </c>
      <c r="C22" s="17"/>
      <c r="D22" s="17" t="s">
        <v>22</v>
      </c>
      <c r="E22" s="10">
        <v>181744</v>
      </c>
      <c r="F22" s="10">
        <f t="shared" ref="F22:G22" si="1">F23+F24</f>
        <v>184722</v>
      </c>
      <c r="G22" s="10">
        <f t="shared" si="1"/>
        <v>281226</v>
      </c>
      <c r="H22" s="10">
        <f>H23+H24</f>
        <v>286851</v>
      </c>
      <c r="I22" s="10">
        <f>I23+I24</f>
        <v>292588</v>
      </c>
    </row>
    <row r="23" spans="1:9" x14ac:dyDescent="0.25">
      <c r="A23" s="14"/>
      <c r="B23" s="14"/>
      <c r="C23" s="15">
        <v>11</v>
      </c>
      <c r="D23" s="15" t="s">
        <v>18</v>
      </c>
      <c r="E23" s="52">
        <v>181744</v>
      </c>
      <c r="F23" s="53">
        <v>184722</v>
      </c>
      <c r="G23" s="53">
        <v>281226</v>
      </c>
      <c r="H23" s="53">
        <v>286851</v>
      </c>
      <c r="I23" s="53">
        <v>292588</v>
      </c>
    </row>
    <row r="24" spans="1:9" x14ac:dyDescent="0.25">
      <c r="A24" s="14"/>
      <c r="B24" s="14"/>
      <c r="C24" s="15">
        <v>41</v>
      </c>
      <c r="D24" s="15" t="s">
        <v>50</v>
      </c>
      <c r="E24" s="52">
        <v>0</v>
      </c>
      <c r="F24" s="53">
        <v>0</v>
      </c>
      <c r="G24" s="53">
        <v>0</v>
      </c>
      <c r="H24" s="53">
        <v>0</v>
      </c>
      <c r="I24" s="53">
        <v>0</v>
      </c>
    </row>
    <row r="25" spans="1:9" x14ac:dyDescent="0.25">
      <c r="A25" s="14"/>
      <c r="B25" s="14">
        <v>32</v>
      </c>
      <c r="C25" s="15"/>
      <c r="D25" s="14" t="s">
        <v>34</v>
      </c>
      <c r="E25" s="10">
        <v>103265</v>
      </c>
      <c r="F25" s="10">
        <f>F26+F27+F28</f>
        <v>106757</v>
      </c>
      <c r="G25" s="10">
        <f>G26+G27+G28</f>
        <v>96062</v>
      </c>
      <c r="H25" s="10">
        <f t="shared" ref="H25:I25" si="2">H26+H27+H28</f>
        <v>97983</v>
      </c>
      <c r="I25" s="10">
        <f t="shared" si="2"/>
        <v>99943</v>
      </c>
    </row>
    <row r="26" spans="1:9" x14ac:dyDescent="0.25">
      <c r="A26" s="14"/>
      <c r="B26" s="14"/>
      <c r="C26" s="15">
        <v>11</v>
      </c>
      <c r="D26" s="15" t="s">
        <v>18</v>
      </c>
      <c r="E26" s="52">
        <v>45623</v>
      </c>
      <c r="F26" s="53">
        <v>48168</v>
      </c>
      <c r="G26" s="53">
        <v>21062</v>
      </c>
      <c r="H26" s="53">
        <v>21483</v>
      </c>
      <c r="I26" s="53">
        <v>21913</v>
      </c>
    </row>
    <row r="27" spans="1:9" x14ac:dyDescent="0.25">
      <c r="A27" s="14"/>
      <c r="B27" s="27"/>
      <c r="C27" s="15">
        <v>41</v>
      </c>
      <c r="D27" s="15" t="s">
        <v>50</v>
      </c>
      <c r="E27" s="52">
        <v>57642</v>
      </c>
      <c r="F27" s="53">
        <v>58589</v>
      </c>
      <c r="G27" s="53">
        <v>75000</v>
      </c>
      <c r="H27" s="53">
        <v>76500</v>
      </c>
      <c r="I27" s="53">
        <v>78030</v>
      </c>
    </row>
    <row r="28" spans="1:9" x14ac:dyDescent="0.25">
      <c r="A28" s="14"/>
      <c r="B28" s="27"/>
      <c r="C28" s="15">
        <v>51</v>
      </c>
      <c r="D28" s="15" t="s">
        <v>57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</row>
    <row r="29" spans="1:9" x14ac:dyDescent="0.25">
      <c r="A29" s="14"/>
      <c r="B29" s="14">
        <v>34</v>
      </c>
      <c r="C29" s="15"/>
      <c r="D29" s="14" t="s">
        <v>47</v>
      </c>
      <c r="E29" s="10">
        <f t="shared" ref="E29:I29" si="3">E30+E31</f>
        <v>559</v>
      </c>
      <c r="F29" s="10">
        <f t="shared" si="3"/>
        <v>571</v>
      </c>
      <c r="G29" s="10">
        <f t="shared" si="3"/>
        <v>712</v>
      </c>
      <c r="H29" s="10">
        <f t="shared" si="3"/>
        <v>726</v>
      </c>
      <c r="I29" s="10">
        <f t="shared" si="3"/>
        <v>741</v>
      </c>
    </row>
    <row r="30" spans="1:9" x14ac:dyDescent="0.25">
      <c r="A30" s="14"/>
      <c r="B30" s="14"/>
      <c r="C30" s="15">
        <v>11</v>
      </c>
      <c r="D30" s="15" t="s">
        <v>18</v>
      </c>
      <c r="E30" s="52">
        <v>559</v>
      </c>
      <c r="F30" s="53"/>
      <c r="G30" s="53">
        <v>712</v>
      </c>
      <c r="H30" s="53">
        <v>726</v>
      </c>
      <c r="I30" s="53">
        <v>741</v>
      </c>
    </row>
    <row r="31" spans="1:9" x14ac:dyDescent="0.25">
      <c r="A31" s="14"/>
      <c r="B31" s="14"/>
      <c r="C31" s="15">
        <v>41</v>
      </c>
      <c r="D31" s="15" t="s">
        <v>50</v>
      </c>
      <c r="E31" s="52">
        <v>0</v>
      </c>
      <c r="F31" s="53">
        <v>571</v>
      </c>
      <c r="G31" s="53">
        <v>0</v>
      </c>
      <c r="H31" s="53">
        <v>0</v>
      </c>
      <c r="I31" s="53">
        <v>0</v>
      </c>
    </row>
    <row r="32" spans="1:9" ht="25.5" x14ac:dyDescent="0.25">
      <c r="A32" s="16">
        <v>4</v>
      </c>
      <c r="B32" s="16"/>
      <c r="C32" s="16"/>
      <c r="D32" s="25" t="s">
        <v>23</v>
      </c>
      <c r="E32" s="46">
        <f>E33</f>
        <v>1110</v>
      </c>
      <c r="F32" s="46">
        <f t="shared" ref="F32:I32" si="4">F33</f>
        <v>5000</v>
      </c>
      <c r="G32" s="46">
        <f t="shared" si="4"/>
        <v>2000</v>
      </c>
      <c r="H32" s="46">
        <f t="shared" si="4"/>
        <v>2040</v>
      </c>
      <c r="I32" s="46">
        <f t="shared" si="4"/>
        <v>2080</v>
      </c>
    </row>
    <row r="33" spans="1:9" ht="38.25" x14ac:dyDescent="0.25">
      <c r="A33" s="17"/>
      <c r="B33" s="17">
        <v>42</v>
      </c>
      <c r="C33" s="17"/>
      <c r="D33" s="26" t="s">
        <v>41</v>
      </c>
      <c r="E33" s="10">
        <v>1110</v>
      </c>
      <c r="F33" s="11">
        <v>5000</v>
      </c>
      <c r="G33" s="11">
        <f>G34</f>
        <v>2000</v>
      </c>
      <c r="H33" s="11">
        <v>2040</v>
      </c>
      <c r="I33" s="12">
        <v>2080</v>
      </c>
    </row>
    <row r="34" spans="1:9" x14ac:dyDescent="0.25">
      <c r="A34" s="17"/>
      <c r="B34" s="17"/>
      <c r="C34" s="15">
        <v>11</v>
      </c>
      <c r="D34" s="15" t="s">
        <v>18</v>
      </c>
      <c r="E34" s="52">
        <v>1110</v>
      </c>
      <c r="F34" s="53">
        <v>5000</v>
      </c>
      <c r="G34" s="53">
        <v>2000</v>
      </c>
      <c r="H34" s="53">
        <v>2040</v>
      </c>
      <c r="I34" s="55">
        <v>2080</v>
      </c>
    </row>
  </sheetData>
  <mergeCells count="5">
    <mergeCell ref="A7:I7"/>
    <mergeCell ref="A18:I18"/>
    <mergeCell ref="A3:I3"/>
    <mergeCell ref="A5:I5"/>
    <mergeCell ref="A1:J1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"/>
  <sheetViews>
    <sheetView workbookViewId="0">
      <selection activeCell="D34" sqref="D34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0" ht="42" customHeight="1" x14ac:dyDescent="0.2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</row>
    <row r="3" spans="1:10" ht="15.75" x14ac:dyDescent="0.25">
      <c r="A3" s="58" t="s">
        <v>31</v>
      </c>
      <c r="B3" s="58"/>
      <c r="C3" s="58"/>
      <c r="D3" s="58"/>
      <c r="E3" s="60"/>
      <c r="F3" s="60"/>
    </row>
    <row r="4" spans="1:10" ht="18" x14ac:dyDescent="0.25">
      <c r="A4" s="5"/>
      <c r="B4" s="5"/>
      <c r="C4" s="5"/>
      <c r="D4" s="5"/>
      <c r="E4" s="6"/>
      <c r="F4" s="6"/>
    </row>
    <row r="5" spans="1:10" ht="18" customHeight="1" x14ac:dyDescent="0.25">
      <c r="A5" s="58" t="s">
        <v>13</v>
      </c>
      <c r="B5" s="59"/>
      <c r="C5" s="59"/>
      <c r="D5" s="59"/>
      <c r="E5" s="59"/>
      <c r="F5" s="59"/>
    </row>
    <row r="6" spans="1:10" ht="18" x14ac:dyDescent="0.25">
      <c r="A6" s="5"/>
      <c r="B6" s="5"/>
      <c r="C6" s="5"/>
      <c r="D6" s="5"/>
      <c r="E6" s="6"/>
      <c r="F6" s="6"/>
    </row>
    <row r="7" spans="1:10" ht="15.75" x14ac:dyDescent="0.25">
      <c r="A7" s="58" t="s">
        <v>24</v>
      </c>
      <c r="B7" s="79"/>
      <c r="C7" s="79"/>
      <c r="D7" s="79"/>
      <c r="E7" s="79"/>
      <c r="F7" s="79"/>
    </row>
    <row r="8" spans="1:10" ht="18" x14ac:dyDescent="0.25">
      <c r="A8" s="5"/>
      <c r="B8" s="5"/>
      <c r="C8" s="5"/>
      <c r="D8" s="5"/>
      <c r="E8" s="6"/>
      <c r="F8" s="6"/>
    </row>
    <row r="9" spans="1:10" ht="25.5" x14ac:dyDescent="0.25">
      <c r="A9" s="23" t="s">
        <v>25</v>
      </c>
      <c r="B9" s="22" t="s">
        <v>61</v>
      </c>
      <c r="C9" s="23" t="s">
        <v>62</v>
      </c>
      <c r="D9" s="23" t="s">
        <v>63</v>
      </c>
      <c r="E9" s="23" t="s">
        <v>58</v>
      </c>
      <c r="F9" s="23" t="s">
        <v>64</v>
      </c>
    </row>
    <row r="10" spans="1:10" ht="15.75" customHeight="1" x14ac:dyDescent="0.25">
      <c r="A10" s="13" t="s">
        <v>26</v>
      </c>
      <c r="B10" s="46">
        <f>B11</f>
        <v>286678</v>
      </c>
      <c r="C10" s="46">
        <f t="shared" ref="C10:F11" si="0">C11</f>
        <v>297050</v>
      </c>
      <c r="D10" s="46">
        <f t="shared" si="0"/>
        <v>380000</v>
      </c>
      <c r="E10" s="46">
        <f t="shared" si="0"/>
        <v>387600</v>
      </c>
      <c r="F10" s="46">
        <f t="shared" si="0"/>
        <v>395352</v>
      </c>
    </row>
    <row r="11" spans="1:10" ht="15.75" customHeight="1" x14ac:dyDescent="0.25">
      <c r="A11" s="13" t="s">
        <v>48</v>
      </c>
      <c r="B11" s="46">
        <f>B12</f>
        <v>286678</v>
      </c>
      <c r="C11" s="46">
        <f t="shared" si="0"/>
        <v>297050</v>
      </c>
      <c r="D11" s="46">
        <f>D12</f>
        <v>380000</v>
      </c>
      <c r="E11" s="46">
        <f t="shared" si="0"/>
        <v>387600</v>
      </c>
      <c r="F11" s="46">
        <f t="shared" si="0"/>
        <v>395352</v>
      </c>
    </row>
    <row r="12" spans="1:10" x14ac:dyDescent="0.25">
      <c r="A12" s="18" t="s">
        <v>49</v>
      </c>
      <c r="B12" s="10">
        <f>' Račun prihoda i rashoda'!E21+' Račun prihoda i rashoda'!E32</f>
        <v>286678</v>
      </c>
      <c r="C12" s="10">
        <f>' Račun prihoda i rashoda'!F21+' Račun prihoda i rashoda'!F32</f>
        <v>297050</v>
      </c>
      <c r="D12" s="10">
        <f>' Račun prihoda i rashoda'!G21+' Račun prihoda i rashoda'!G32</f>
        <v>380000</v>
      </c>
      <c r="E12" s="10">
        <f>' Račun prihoda i rashoda'!H21+' Račun prihoda i rashoda'!H32</f>
        <v>387600</v>
      </c>
      <c r="F12" s="10">
        <f>' Račun prihoda i rashoda'!I21+' Račun prihoda i rashoda'!I32</f>
        <v>395352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workbookViewId="0">
      <selection activeCell="F19" sqref="F1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60"/>
      <c r="I3" s="60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58" t="s">
        <v>27</v>
      </c>
      <c r="B5" s="59"/>
      <c r="C5" s="59"/>
      <c r="D5" s="59"/>
      <c r="E5" s="59"/>
      <c r="F5" s="59"/>
      <c r="G5" s="59"/>
      <c r="H5" s="59"/>
      <c r="I5" s="59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25.5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2" t="s">
        <v>61</v>
      </c>
      <c r="F7" s="23" t="s">
        <v>62</v>
      </c>
      <c r="G7" s="23" t="s">
        <v>63</v>
      </c>
      <c r="H7" s="23" t="s">
        <v>58</v>
      </c>
      <c r="I7" s="23" t="s">
        <v>64</v>
      </c>
    </row>
    <row r="8" spans="1:10" ht="25.5" x14ac:dyDescent="0.25">
      <c r="A8" s="13">
        <v>8</v>
      </c>
      <c r="B8" s="13"/>
      <c r="C8" s="13"/>
      <c r="D8" s="13" t="s">
        <v>28</v>
      </c>
      <c r="E8" s="46">
        <v>0</v>
      </c>
      <c r="F8" s="45">
        <v>0</v>
      </c>
      <c r="G8" s="45">
        <v>0</v>
      </c>
      <c r="H8" s="45">
        <v>0</v>
      </c>
      <c r="I8" s="45">
        <v>0</v>
      </c>
    </row>
    <row r="9" spans="1:10" x14ac:dyDescent="0.25">
      <c r="A9" s="13"/>
      <c r="B9" s="17">
        <v>84</v>
      </c>
      <c r="C9" s="17"/>
      <c r="D9" s="17" t="s">
        <v>35</v>
      </c>
      <c r="E9" s="10"/>
      <c r="F9" s="11"/>
      <c r="G9" s="11"/>
      <c r="H9" s="11"/>
      <c r="I9" s="11"/>
    </row>
    <row r="10" spans="1:10" ht="25.5" x14ac:dyDescent="0.25">
      <c r="A10" s="14"/>
      <c r="B10" s="14"/>
      <c r="C10" s="15">
        <v>81</v>
      </c>
      <c r="D10" s="18" t="s">
        <v>36</v>
      </c>
      <c r="E10" s="10"/>
      <c r="F10" s="11"/>
      <c r="G10" s="11"/>
      <c r="H10" s="11"/>
      <c r="I10" s="11"/>
    </row>
    <row r="11" spans="1:10" ht="25.5" x14ac:dyDescent="0.25">
      <c r="A11" s="16">
        <v>5</v>
      </c>
      <c r="B11" s="16"/>
      <c r="C11" s="16"/>
      <c r="D11" s="25" t="s">
        <v>29</v>
      </c>
      <c r="E11" s="46">
        <v>0</v>
      </c>
      <c r="F11" s="45">
        <v>0</v>
      </c>
      <c r="G11" s="45">
        <v>0</v>
      </c>
      <c r="H11" s="45">
        <v>0</v>
      </c>
      <c r="I11" s="45">
        <v>0</v>
      </c>
    </row>
    <row r="12" spans="1:10" ht="25.5" x14ac:dyDescent="0.25">
      <c r="A12" s="17"/>
      <c r="B12" s="17">
        <v>54</v>
      </c>
      <c r="C12" s="17"/>
      <c r="D12" s="26" t="s">
        <v>37</v>
      </c>
      <c r="E12" s="10"/>
      <c r="F12" s="11"/>
      <c r="G12" s="11"/>
      <c r="H12" s="11"/>
      <c r="I12" s="12"/>
    </row>
    <row r="13" spans="1:10" x14ac:dyDescent="0.25">
      <c r="A13" s="17"/>
      <c r="B13" s="17"/>
      <c r="C13" s="15">
        <v>11</v>
      </c>
      <c r="D13" s="15" t="s">
        <v>18</v>
      </c>
      <c r="E13" s="10"/>
      <c r="F13" s="11"/>
      <c r="G13" s="11"/>
      <c r="H13" s="11"/>
      <c r="I13" s="12"/>
    </row>
    <row r="14" spans="1:10" x14ac:dyDescent="0.25">
      <c r="A14" s="17"/>
      <c r="B14" s="17"/>
      <c r="C14" s="15">
        <v>41</v>
      </c>
      <c r="D14" s="15" t="s">
        <v>50</v>
      </c>
      <c r="E14" s="10"/>
      <c r="F14" s="11"/>
      <c r="G14" s="11"/>
      <c r="H14" s="11"/>
      <c r="I14" s="12"/>
    </row>
  </sheetData>
  <mergeCells count="3">
    <mergeCell ref="A3:I3"/>
    <mergeCell ref="A5:I5"/>
    <mergeCell ref="A1:J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"/>
  <sheetViews>
    <sheetView workbookViewId="0">
      <selection activeCell="G25" sqref="G2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10" ht="42" customHeight="1" x14ac:dyDescent="0.2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10" ht="18" customHeight="1" x14ac:dyDescent="0.25">
      <c r="A3" s="58" t="s">
        <v>30</v>
      </c>
      <c r="B3" s="59"/>
      <c r="C3" s="59"/>
      <c r="D3" s="59"/>
      <c r="E3" s="59"/>
      <c r="F3" s="59"/>
      <c r="G3" s="59"/>
      <c r="H3" s="59"/>
      <c r="I3" s="59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s="54" customFormat="1" ht="25.5" x14ac:dyDescent="0.25">
      <c r="A5" s="83" t="s">
        <v>32</v>
      </c>
      <c r="B5" s="84"/>
      <c r="C5" s="85"/>
      <c r="D5" s="49" t="s">
        <v>33</v>
      </c>
      <c r="E5" s="49" t="s">
        <v>61</v>
      </c>
      <c r="F5" s="50" t="s">
        <v>62</v>
      </c>
      <c r="G5" s="50" t="s">
        <v>63</v>
      </c>
      <c r="H5" s="50" t="s">
        <v>58</v>
      </c>
      <c r="I5" s="50" t="s">
        <v>64</v>
      </c>
    </row>
    <row r="6" spans="1:10" s="54" customFormat="1" ht="25.5" x14ac:dyDescent="0.25">
      <c r="A6" s="80" t="s">
        <v>44</v>
      </c>
      <c r="B6" s="81"/>
      <c r="C6" s="82"/>
      <c r="D6" s="48" t="s">
        <v>45</v>
      </c>
      <c r="E6" s="51">
        <f>E10+E15</f>
        <v>286678</v>
      </c>
      <c r="F6" s="51">
        <f t="shared" ref="F6:I6" si="0">F10+F15</f>
        <v>297050</v>
      </c>
      <c r="G6" s="51">
        <f t="shared" si="0"/>
        <v>380000</v>
      </c>
      <c r="H6" s="51">
        <f>H10+H15</f>
        <v>387600</v>
      </c>
      <c r="I6" s="51">
        <f t="shared" si="0"/>
        <v>395352</v>
      </c>
    </row>
    <row r="7" spans="1:10" x14ac:dyDescent="0.25">
      <c r="A7" s="92" t="s">
        <v>46</v>
      </c>
      <c r="B7" s="93"/>
      <c r="C7" s="94"/>
      <c r="D7" s="41" t="s">
        <v>18</v>
      </c>
      <c r="E7" s="10">
        <f>' Račun prihoda i rashoda'!E23+' Račun prihoda i rashoda'!E26+' Račun prihoda i rashoda'!E30</f>
        <v>227926</v>
      </c>
      <c r="F7" s="10">
        <f>' Račun prihoda i rashoda'!F23+' Račun prihoda i rashoda'!F26+' Račun prihoda i rashoda'!F30</f>
        <v>232890</v>
      </c>
      <c r="G7" s="10">
        <f>' Račun prihoda i rashoda'!G23+' Račun prihoda i rashoda'!G26+' Račun prihoda i rashoda'!G30</f>
        <v>303000</v>
      </c>
      <c r="H7" s="10">
        <f>' Račun prihoda i rashoda'!H23+' Račun prihoda i rashoda'!H26+' Račun prihoda i rashoda'!H30</f>
        <v>309060</v>
      </c>
      <c r="I7" s="10">
        <f>' Račun prihoda i rashoda'!I23+' Račun prihoda i rashoda'!I26+' Račun prihoda i rashoda'!I30</f>
        <v>315242</v>
      </c>
    </row>
    <row r="8" spans="1:10" x14ac:dyDescent="0.25">
      <c r="A8" s="92" t="s">
        <v>51</v>
      </c>
      <c r="B8" s="93"/>
      <c r="C8" s="94"/>
      <c r="D8" s="41" t="s">
        <v>50</v>
      </c>
      <c r="E8" s="10">
        <f>' Račun prihoda i rashoda'!E24+' Račun prihoda i rashoda'!E27+' Račun prihoda i rashoda'!E31</f>
        <v>57642</v>
      </c>
      <c r="F8" s="10">
        <f>' Račun prihoda i rashoda'!F24+' Račun prihoda i rashoda'!F27+' Račun prihoda i rashoda'!F31</f>
        <v>59160</v>
      </c>
      <c r="G8" s="10">
        <f>' Račun prihoda i rashoda'!G24+' Račun prihoda i rashoda'!G27+' Račun prihoda i rashoda'!G31</f>
        <v>75000</v>
      </c>
      <c r="H8" s="10">
        <f>' Račun prihoda i rashoda'!H24+' Račun prihoda i rashoda'!H27+' Račun prihoda i rashoda'!H31</f>
        <v>76500</v>
      </c>
      <c r="I8" s="10">
        <f>' Račun prihoda i rashoda'!I24+' Račun prihoda i rashoda'!I27+' Račun prihoda i rashoda'!I31</f>
        <v>78030</v>
      </c>
    </row>
    <row r="9" spans="1:10" x14ac:dyDescent="0.25">
      <c r="A9" s="92" t="s">
        <v>56</v>
      </c>
      <c r="B9" s="93"/>
      <c r="C9" s="94"/>
      <c r="D9" s="41" t="s">
        <v>57</v>
      </c>
      <c r="E9" s="10">
        <f>' Račun prihoda i rashoda'!E28</f>
        <v>0</v>
      </c>
      <c r="F9" s="10">
        <f>' Račun prihoda i rashoda'!F28</f>
        <v>0</v>
      </c>
      <c r="G9" s="10">
        <f>' Račun prihoda i rashoda'!G28</f>
        <v>0</v>
      </c>
      <c r="H9" s="10">
        <f>' Račun prihoda i rashoda'!H28</f>
        <v>0</v>
      </c>
      <c r="I9" s="10">
        <f>' Račun prihoda i rashoda'!I28</f>
        <v>0</v>
      </c>
    </row>
    <row r="10" spans="1:10" s="47" customFormat="1" x14ac:dyDescent="0.25">
      <c r="A10" s="86">
        <v>3</v>
      </c>
      <c r="B10" s="87"/>
      <c r="C10" s="88"/>
      <c r="D10" s="29" t="s">
        <v>21</v>
      </c>
      <c r="E10" s="46">
        <f>E11+E12+E13</f>
        <v>285568</v>
      </c>
      <c r="F10" s="46">
        <f t="shared" ref="F10:I10" si="1">F11+F12+F13</f>
        <v>292050</v>
      </c>
      <c r="G10" s="46">
        <f t="shared" si="1"/>
        <v>378000</v>
      </c>
      <c r="H10" s="46">
        <f t="shared" si="1"/>
        <v>385560</v>
      </c>
      <c r="I10" s="46">
        <f t="shared" si="1"/>
        <v>393272</v>
      </c>
    </row>
    <row r="11" spans="1:10" x14ac:dyDescent="0.25">
      <c r="A11" s="89">
        <v>31</v>
      </c>
      <c r="B11" s="90"/>
      <c r="C11" s="91"/>
      <c r="D11" s="28" t="s">
        <v>22</v>
      </c>
      <c r="E11" s="10">
        <f>' Račun prihoda i rashoda'!E22</f>
        <v>181744</v>
      </c>
      <c r="F11" s="10">
        <f>' Račun prihoda i rashoda'!F22</f>
        <v>184722</v>
      </c>
      <c r="G11" s="10">
        <f>' Račun prihoda i rashoda'!G22</f>
        <v>281226</v>
      </c>
      <c r="H11" s="10">
        <f>' Račun prihoda i rashoda'!H22</f>
        <v>286851</v>
      </c>
      <c r="I11" s="10">
        <f>' Račun prihoda i rashoda'!I22</f>
        <v>292588</v>
      </c>
    </row>
    <row r="12" spans="1:10" x14ac:dyDescent="0.25">
      <c r="A12" s="89">
        <v>32</v>
      </c>
      <c r="B12" s="90"/>
      <c r="C12" s="91"/>
      <c r="D12" s="28" t="s">
        <v>34</v>
      </c>
      <c r="E12" s="10">
        <f>' Račun prihoda i rashoda'!E25</f>
        <v>103265</v>
      </c>
      <c r="F12" s="10">
        <f>' Račun prihoda i rashoda'!F25</f>
        <v>106757</v>
      </c>
      <c r="G12" s="10">
        <f>' Račun prihoda i rashoda'!G25</f>
        <v>96062</v>
      </c>
      <c r="H12" s="10">
        <f>' Račun prihoda i rashoda'!H25</f>
        <v>97983</v>
      </c>
      <c r="I12" s="10">
        <f>' Račun prihoda i rashoda'!I25</f>
        <v>99943</v>
      </c>
    </row>
    <row r="13" spans="1:10" x14ac:dyDescent="0.25">
      <c r="A13" s="42">
        <v>34</v>
      </c>
      <c r="B13" s="43"/>
      <c r="C13" s="44"/>
      <c r="D13" s="28" t="s">
        <v>47</v>
      </c>
      <c r="E13" s="10">
        <f>' Račun prihoda i rashoda'!E29</f>
        <v>559</v>
      </c>
      <c r="F13" s="10">
        <f>' Račun prihoda i rashoda'!F29</f>
        <v>571</v>
      </c>
      <c r="G13" s="10">
        <f>' Račun prihoda i rashoda'!G29</f>
        <v>712</v>
      </c>
      <c r="H13" s="10">
        <f>' Račun prihoda i rashoda'!H29</f>
        <v>726</v>
      </c>
      <c r="I13" s="10">
        <f>' Račun prihoda i rashoda'!I29</f>
        <v>741</v>
      </c>
    </row>
    <row r="14" spans="1:10" ht="15" customHeight="1" x14ac:dyDescent="0.25">
      <c r="A14" s="92" t="s">
        <v>46</v>
      </c>
      <c r="B14" s="93"/>
      <c r="C14" s="94"/>
      <c r="D14" s="41" t="s">
        <v>18</v>
      </c>
      <c r="E14" s="10">
        <f>' Račun prihoda i rashoda'!E34</f>
        <v>1110</v>
      </c>
      <c r="F14" s="10">
        <f>' Račun prihoda i rashoda'!F34</f>
        <v>5000</v>
      </c>
      <c r="G14" s="10">
        <f>' Račun prihoda i rashoda'!G34</f>
        <v>2000</v>
      </c>
      <c r="H14" s="10">
        <f>' Račun prihoda i rashoda'!H34</f>
        <v>2040</v>
      </c>
      <c r="I14" s="10">
        <f>' Račun prihoda i rashoda'!I34</f>
        <v>2080</v>
      </c>
    </row>
    <row r="15" spans="1:10" s="47" customFormat="1" ht="25.5" x14ac:dyDescent="0.25">
      <c r="A15" s="86">
        <v>4</v>
      </c>
      <c r="B15" s="87"/>
      <c r="C15" s="88"/>
      <c r="D15" s="29" t="s">
        <v>23</v>
      </c>
      <c r="E15" s="46">
        <f>E16</f>
        <v>1110</v>
      </c>
      <c r="F15" s="46">
        <f t="shared" ref="F15:I15" si="2">F16</f>
        <v>5000</v>
      </c>
      <c r="G15" s="46">
        <f t="shared" si="2"/>
        <v>2000</v>
      </c>
      <c r="H15" s="46">
        <f t="shared" si="2"/>
        <v>2040</v>
      </c>
      <c r="I15" s="46">
        <f t="shared" si="2"/>
        <v>2080</v>
      </c>
    </row>
    <row r="16" spans="1:10" ht="25.5" x14ac:dyDescent="0.25">
      <c r="A16" s="89">
        <v>42</v>
      </c>
      <c r="B16" s="90"/>
      <c r="C16" s="91"/>
      <c r="D16" s="28" t="s">
        <v>41</v>
      </c>
      <c r="E16" s="10">
        <f>' Račun prihoda i rashoda'!E33</f>
        <v>1110</v>
      </c>
      <c r="F16" s="10">
        <f>' Račun prihoda i rashoda'!F33</f>
        <v>5000</v>
      </c>
      <c r="G16" s="10">
        <f>' Račun prihoda i rashoda'!G33</f>
        <v>2000</v>
      </c>
      <c r="H16" s="10">
        <f>' Račun prihoda i rashoda'!H33</f>
        <v>2040</v>
      </c>
      <c r="I16" s="10">
        <f>' Račun prihoda i rashoda'!I33</f>
        <v>2080</v>
      </c>
    </row>
  </sheetData>
  <mergeCells count="13">
    <mergeCell ref="A16:C16"/>
    <mergeCell ref="A14:C14"/>
    <mergeCell ref="A7:C7"/>
    <mergeCell ref="A10:C10"/>
    <mergeCell ref="A12:C12"/>
    <mergeCell ref="A11:C11"/>
    <mergeCell ref="A8:C8"/>
    <mergeCell ref="A9:C9"/>
    <mergeCell ref="A6:C6"/>
    <mergeCell ref="A3:I3"/>
    <mergeCell ref="A5:C5"/>
    <mergeCell ref="A1:J1"/>
    <mergeCell ref="A15:C15"/>
  </mergeCells>
  <phoneticPr fontId="19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2023-10-30T08:30:35Z</cp:lastPrinted>
  <dcterms:created xsi:type="dcterms:W3CDTF">2022-08-12T12:51:27Z</dcterms:created>
  <dcterms:modified xsi:type="dcterms:W3CDTF">2025-11-27T09:11:47Z</dcterms:modified>
</cp:coreProperties>
</file>