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Korisnik\SynologyDrive\DJEČJI VRTIĆ LAĐICA\FINANCIJSKI PLAN\FINANCIJSKI PLAN ZA 2023\"/>
    </mc:Choice>
  </mc:AlternateContent>
  <xr:revisionPtr revIDLastSave="0" documentId="13_ncr:1_{1A317289-BEE7-4085-8028-E12D7A28A6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  <sheet name="List2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2" i="1"/>
  <c r="G13" i="1"/>
  <c r="G9" i="1"/>
  <c r="G10" i="1"/>
  <c r="I27" i="1"/>
  <c r="I26" i="1"/>
  <c r="G27" i="1"/>
  <c r="G26" i="1"/>
  <c r="H13" i="1" l="1"/>
  <c r="I13" i="1" s="1"/>
  <c r="H12" i="1"/>
  <c r="I12" i="1" s="1"/>
  <c r="F14" i="7"/>
  <c r="H9" i="7"/>
  <c r="F9" i="7"/>
  <c r="F28" i="3"/>
  <c r="H28" i="3"/>
  <c r="G32" i="3"/>
  <c r="H32" i="3" s="1"/>
  <c r="G21" i="3"/>
  <c r="G10" i="3"/>
  <c r="H9" i="1" s="1"/>
  <c r="I9" i="1" s="1"/>
  <c r="E10" i="3"/>
  <c r="I10" i="1"/>
  <c r="H7" i="7"/>
  <c r="H8" i="7"/>
  <c r="H11" i="7"/>
  <c r="H12" i="7"/>
  <c r="H13" i="7"/>
  <c r="H14" i="7"/>
  <c r="H16" i="7"/>
  <c r="F11" i="7"/>
  <c r="F12" i="7"/>
  <c r="F13" i="7"/>
  <c r="F8" i="7"/>
  <c r="F7" i="7"/>
  <c r="G10" i="7"/>
  <c r="E12" i="5"/>
  <c r="C12" i="5"/>
  <c r="H23" i="3"/>
  <c r="H24" i="3"/>
  <c r="H25" i="3"/>
  <c r="H26" i="3"/>
  <c r="H27" i="3"/>
  <c r="H29" i="3"/>
  <c r="H30" i="3"/>
  <c r="H31" i="3"/>
  <c r="H33" i="3"/>
  <c r="H34" i="3"/>
  <c r="F23" i="3"/>
  <c r="F24" i="3"/>
  <c r="F25" i="3"/>
  <c r="F26" i="3"/>
  <c r="F27" i="3"/>
  <c r="F29" i="3"/>
  <c r="F30" i="3"/>
  <c r="F31" i="3"/>
  <c r="F32" i="3"/>
  <c r="F33" i="3"/>
  <c r="F34" i="3"/>
  <c r="H11" i="3" l="1"/>
  <c r="H12" i="3"/>
  <c r="H13" i="3"/>
  <c r="H14" i="3"/>
  <c r="H15" i="3"/>
  <c r="H16" i="3"/>
  <c r="F11" i="3"/>
  <c r="F12" i="3"/>
  <c r="F13" i="3"/>
  <c r="F14" i="3"/>
  <c r="F15" i="3"/>
  <c r="F16" i="3"/>
  <c r="H11" i="1"/>
  <c r="H8" i="1"/>
  <c r="F11" i="1"/>
  <c r="F8" i="1"/>
  <c r="I11" i="1" l="1"/>
  <c r="G8" i="1"/>
  <c r="I8" i="1"/>
  <c r="H14" i="1"/>
  <c r="H22" i="3"/>
  <c r="F22" i="3"/>
  <c r="F14" i="1"/>
  <c r="F30" i="1" s="1"/>
  <c r="E21" i="3"/>
  <c r="C11" i="5"/>
  <c r="C10" i="5" s="1"/>
  <c r="B11" i="5"/>
  <c r="B10" i="5" s="1"/>
  <c r="D11" i="5"/>
  <c r="D10" i="5" s="1"/>
  <c r="E11" i="5"/>
  <c r="E10" i="5" s="1"/>
  <c r="I14" i="1" l="1"/>
  <c r="H30" i="1"/>
  <c r="G14" i="1"/>
  <c r="H21" i="3"/>
  <c r="F21" i="3"/>
  <c r="E10" i="7"/>
  <c r="E15" i="7"/>
  <c r="G15" i="7"/>
  <c r="G6" i="7" s="1"/>
  <c r="G30" i="1" l="1"/>
  <c r="I30" i="1"/>
  <c r="H10" i="7"/>
  <c r="F10" i="7"/>
  <c r="F15" i="7"/>
  <c r="H15" i="7"/>
  <c r="E6" i="7"/>
  <c r="H10" i="3"/>
  <c r="F10" i="3"/>
  <c r="F6" i="7" l="1"/>
  <c r="H6" i="7"/>
</calcChain>
</file>

<file path=xl/sharedStrings.xml><?xml version="1.0" encoding="utf-8"?>
<sst xmlns="http://schemas.openxmlformats.org/spreadsheetml/2006/main" count="128" uniqueCount="67">
  <si>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</si>
  <si>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</si>
  <si>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</si>
  <si>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</si>
  <si>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</si>
  <si>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</si>
  <si>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</si>
  <si>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</si>
  <si>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</si>
  <si>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</si>
  <si>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</si>
  <si>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</si>
  <si>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</si>
  <si>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</si>
  <si>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</si>
  <si>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</si>
  <si>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</si>
  <si>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</si>
  <si>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</si>
  <si>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RASHODI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</si>
  <si>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</si>
  <si>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</si>
  <si>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</si>
  <si>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</si>
  <si>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</si>
  <si>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</si>
  <si>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</si>
  <si>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</si>
  <si>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</si>
  <si>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</si>
  <si>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</si>
  <si>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</si>
  <si>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</si>
  <si>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</si>
  <si>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</si>
  <si>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</si>
  <si>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</si>
  <si>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</si>
  <si>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A) SAŽETAK RAČUNA PRIHODA I RASHODA</t>
  </si>
  <si>
    <t>B) SAŽETAK RAČUNA FINANCIRANJA</t>
  </si>
  <si>
    <t>Prihodi iz nadležnog proračuna i od HZZO-a temeljem ugovornih obveza</t>
  </si>
  <si>
    <t>Rashodi za nabavu proizvedene dugotrajne imovine</t>
  </si>
  <si>
    <t>C) PRENESENI VIŠAK ILI PRENESENI MANJAK I VIŠEGODIŠNJI PLAN URAVNOTEŽENJA</t>
  </si>
  <si>
    <t>Naziv</t>
  </si>
  <si>
    <t>Aktivnost A100600</t>
  </si>
  <si>
    <t>REDOVNA DJELATNOST DJEČJEG VRTIĆA LAĐICA</t>
  </si>
  <si>
    <t>Izvor financiranja 11</t>
  </si>
  <si>
    <t>Financijski rashodi</t>
  </si>
  <si>
    <t>09 Obrazovanje</t>
  </si>
  <si>
    <t>091 Predškolsko i osnovno obrazovanje</t>
  </si>
  <si>
    <t>Prihodi za posebne namjene</t>
  </si>
  <si>
    <t>Izvor financiranja 41</t>
  </si>
  <si>
    <t>Prihodi od upravnih i administrativnih pristojbi, pristojbi po posebnim propisima i naknada</t>
  </si>
  <si>
    <t>Izvorni plan za 2023.</t>
  </si>
  <si>
    <t>Povećanje/Smanjenje</t>
  </si>
  <si>
    <t>Tekući plan za 2023.</t>
  </si>
  <si>
    <t>Tekući plan 2023.</t>
  </si>
  <si>
    <t>Indeks</t>
  </si>
  <si>
    <t>I. IZMJENE I DOPUNE FINANCIJSKI PLANA DJEČJEG VRTIĆA "LAĐICA"
ZA 2023. GODINU</t>
  </si>
  <si>
    <t>I. IZMJENE I DOPUNE FINANCIJSKOG PLANA DJEČJEG VRTIĆA "LAĐICA"
ZA 2023. GODINU</t>
  </si>
  <si>
    <t>I. IZMJENE I DOPUNE FINANCIJSKOG PLAN DJEČJEG VRTIĆA "LAĐICA"
ZA 2023. GODINU</t>
  </si>
  <si>
    <t>Pomoći iz inozemstva i od subjekata unutar općeg proračuna</t>
  </si>
  <si>
    <t>Pomoći</t>
  </si>
  <si>
    <t>Izvor financiranja 51</t>
  </si>
  <si>
    <t>EUR</t>
  </si>
  <si>
    <t>UKUPAN DONOS VIŠKA / MANJKA IZ PRETHODNE(IH) GODINE*</t>
  </si>
  <si>
    <t>* Napomena: Redak UKUPAN DONOS VIŠKA/MANJKA IZ PRETHODNE(IH) GODINA služi kao informacija i ne uzima se u obzir kod uravnoteženja proračuna, već se proračun uravnotežuje retkom VIŠAK/MANJAK IZ PRETHODNE(IH) GODINE KOJI ĆE SE POKRITI/RASPOREDITI.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</si>
</sst>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 wrapText="1"/>
    </xf>
    <xf numFmtId="3" fontId="6" fillId="4" borderId="1" xfId="0" quotePrefix="1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 wrapText="1"/>
    </xf>
    <xf numFmtId="3" fontId="6" fillId="3" borderId="1" xfId="0" quotePrefix="1" applyNumberFormat="1" applyFont="1" applyFill="1" applyBorder="1" applyAlignment="1">
      <alignment horizontal="right"/>
    </xf>
    <xf numFmtId="0" fontId="17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0" fontId="18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3" fontId="6" fillId="2" borderId="3" xfId="0" applyNumberFormat="1" applyFont="1" applyFill="1" applyBorder="1" applyAlignment="1">
      <alignment horizontal="right"/>
    </xf>
    <xf numFmtId="3" fontId="6" fillId="2" borderId="4" xfId="0" applyNumberFormat="1" applyFont="1" applyFill="1" applyBorder="1" applyAlignment="1">
      <alignment horizontal="right"/>
    </xf>
    <xf numFmtId="0" fontId="1" fillId="0" borderId="0" xfId="0" applyFont="1"/>
    <xf numFmtId="0" fontId="6" fillId="5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3" fontId="6" fillId="5" borderId="4" xfId="0" applyNumberFormat="1" applyFont="1" applyFill="1" applyBorder="1" applyAlignment="1">
      <alignment horizontal="right"/>
    </xf>
    <xf numFmtId="3" fontId="18" fillId="2" borderId="4" xfId="0" applyNumberFormat="1" applyFont="1" applyFill="1" applyBorder="1" applyAlignment="1">
      <alignment horizontal="right"/>
    </xf>
    <xf numFmtId="3" fontId="18" fillId="2" borderId="3" xfId="0" applyNumberFormat="1" applyFont="1" applyFill="1" applyBorder="1" applyAlignment="1">
      <alignment horizontal="right"/>
    </xf>
    <xf numFmtId="0" fontId="0" fillId="2" borderId="0" xfId="0" applyFill="1"/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1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/>
    </xf>
    <xf numFmtId="0" fontId="1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workbookViewId="0">
      <selection activeCell="G27" sqref="G27"/>
    </sheetView>
  </sheetViews>
  <sheetFormatPr defaultRowHeight="15" x14ac:dyDescent="0.25"/>
  <cols>
    <col min="5" max="8" width="25.28515625" customWidth="1"/>
    <col min="9" max="9" width="8.5703125" customWidth="1"/>
  </cols>
  <sheetData>
    <row r="1" spans="1:9" ht="42" customHeight="1" x14ac:dyDescent="0.25">
      <c r="A1" s="59" t="s">
        <v>59</v>
      </c>
      <c r="B1" s="59"/>
      <c r="C1" s="59"/>
      <c r="D1" s="59"/>
      <c r="E1" s="59"/>
      <c r="F1" s="59"/>
      <c r="G1" s="59"/>
      <c r="H1" s="59"/>
      <c r="I1" s="59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ht="15.75" x14ac:dyDescent="0.25">
      <c r="A3" s="59" t="s">
        <v>31</v>
      </c>
      <c r="B3" s="59"/>
      <c r="C3" s="59"/>
      <c r="D3" s="59"/>
      <c r="E3" s="59"/>
      <c r="F3" s="59"/>
      <c r="G3" s="59"/>
      <c r="H3" s="76"/>
      <c r="I3" s="76"/>
    </row>
    <row r="4" spans="1:9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9" ht="18" customHeight="1" x14ac:dyDescent="0.25">
      <c r="A5" s="59" t="s">
        <v>38</v>
      </c>
      <c r="B5" s="60"/>
      <c r="C5" s="60"/>
      <c r="D5" s="60"/>
      <c r="E5" s="60"/>
      <c r="F5" s="60"/>
      <c r="G5" s="60"/>
      <c r="H5" s="60"/>
      <c r="I5" s="60"/>
    </row>
    <row r="6" spans="1:9" ht="18" x14ac:dyDescent="0.25">
      <c r="A6" s="1"/>
      <c r="B6" s="2"/>
      <c r="C6" s="2"/>
      <c r="D6" s="2"/>
      <c r="E6" s="7"/>
      <c r="F6" s="8"/>
      <c r="G6" s="8"/>
      <c r="H6" s="8"/>
      <c r="I6" s="40" t="s">
        <v>64</v>
      </c>
    </row>
    <row r="7" spans="1:9" x14ac:dyDescent="0.25">
      <c r="A7" s="30"/>
      <c r="B7" s="31"/>
      <c r="C7" s="31"/>
      <c r="D7" s="32"/>
      <c r="E7" s="33"/>
      <c r="F7" s="4" t="s">
        <v>53</v>
      </c>
      <c r="G7" s="4" t="s">
        <v>54</v>
      </c>
      <c r="H7" s="4" t="s">
        <v>56</v>
      </c>
      <c r="I7" s="4" t="s">
        <v>57</v>
      </c>
    </row>
    <row r="8" spans="1:9" x14ac:dyDescent="0.25">
      <c r="A8" s="77" t="s">
        <v>0</v>
      </c>
      <c r="B8" s="73"/>
      <c r="C8" s="73"/>
      <c r="D8" s="73"/>
      <c r="E8" s="78"/>
      <c r="F8" s="34">
        <f>F9+F10</f>
        <v>227000</v>
      </c>
      <c r="G8" s="34">
        <f>H8-F8</f>
        <v>35968</v>
      </c>
      <c r="H8" s="34">
        <f t="shared" ref="H8" si="0">H9+H10</f>
        <v>262968</v>
      </c>
      <c r="I8" s="34">
        <f>H8/F8*100</f>
        <v>115.84493392070485</v>
      </c>
    </row>
    <row r="9" spans="1:9" x14ac:dyDescent="0.25">
      <c r="A9" s="69" t="s">
        <v>1</v>
      </c>
      <c r="B9" s="62"/>
      <c r="C9" s="62"/>
      <c r="D9" s="62"/>
      <c r="E9" s="75"/>
      <c r="F9" s="35">
        <v>227000</v>
      </c>
      <c r="G9" s="47">
        <f t="shared" ref="G9:G13" si="1">H9-F9</f>
        <v>35968</v>
      </c>
      <c r="H9" s="35">
        <f>' Račun prihoda i rashoda'!G10</f>
        <v>262968</v>
      </c>
      <c r="I9" s="47">
        <f t="shared" ref="I9:I10" si="2">H9/F9*100</f>
        <v>115.84493392070485</v>
      </c>
    </row>
    <row r="10" spans="1:9" x14ac:dyDescent="0.25">
      <c r="A10" s="74" t="s">
        <v>2</v>
      </c>
      <c r="B10" s="75"/>
      <c r="C10" s="75"/>
      <c r="D10" s="75"/>
      <c r="E10" s="75"/>
      <c r="F10" s="35">
        <v>0</v>
      </c>
      <c r="G10" s="47">
        <f t="shared" si="1"/>
        <v>0</v>
      </c>
      <c r="H10" s="35">
        <v>0</v>
      </c>
      <c r="I10" s="47" t="e">
        <f t="shared" si="2"/>
        <v>#DIV/0!</v>
      </c>
    </row>
    <row r="11" spans="1:9" x14ac:dyDescent="0.25">
      <c r="A11" s="41" t="s">
        <v>3</v>
      </c>
      <c r="B11" s="42"/>
      <c r="C11" s="42"/>
      <c r="D11" s="42"/>
      <c r="E11" s="42"/>
      <c r="F11" s="34">
        <f>F12+F13</f>
        <v>227000</v>
      </c>
      <c r="G11" s="34">
        <f t="shared" si="1"/>
        <v>24905</v>
      </c>
      <c r="H11" s="34">
        <f t="shared" ref="G11:H11" si="3">H12+H13</f>
        <v>251905</v>
      </c>
      <c r="I11" s="34">
        <f>H11/F11*100</f>
        <v>110.97136563876653</v>
      </c>
    </row>
    <row r="12" spans="1:9" x14ac:dyDescent="0.25">
      <c r="A12" s="61" t="s">
        <v>4</v>
      </c>
      <c r="B12" s="62"/>
      <c r="C12" s="62"/>
      <c r="D12" s="62"/>
      <c r="E12" s="62"/>
      <c r="F12" s="35">
        <v>227000</v>
      </c>
      <c r="G12" s="47">
        <f t="shared" si="1"/>
        <v>23570</v>
      </c>
      <c r="H12" s="35">
        <f>' Račun prihoda i rashoda'!G21</f>
        <v>250570</v>
      </c>
      <c r="I12" s="47">
        <f t="shared" ref="I12:I14" si="4">H12/F12*100</f>
        <v>110.38325991189429</v>
      </c>
    </row>
    <row r="13" spans="1:9" x14ac:dyDescent="0.25">
      <c r="A13" s="74" t="s">
        <v>5</v>
      </c>
      <c r="B13" s="75"/>
      <c r="C13" s="75"/>
      <c r="D13" s="75"/>
      <c r="E13" s="75"/>
      <c r="F13" s="35">
        <v>0</v>
      </c>
      <c r="G13" s="47">
        <f t="shared" si="1"/>
        <v>1335</v>
      </c>
      <c r="H13" s="35">
        <f>' Račun prihoda i rashoda'!G32</f>
        <v>1335</v>
      </c>
      <c r="I13" s="47" t="e">
        <f t="shared" si="4"/>
        <v>#DIV/0!</v>
      </c>
    </row>
    <row r="14" spans="1:9" x14ac:dyDescent="0.25">
      <c r="A14" s="72" t="s">
        <v>6</v>
      </c>
      <c r="B14" s="73"/>
      <c r="C14" s="73"/>
      <c r="D14" s="73"/>
      <c r="E14" s="73"/>
      <c r="F14" s="34">
        <f>F8-F11</f>
        <v>0</v>
      </c>
      <c r="G14" s="34">
        <f>H14-F14</f>
        <v>11063</v>
      </c>
      <c r="H14" s="34">
        <f t="shared" ref="H14" si="5">H8-H11</f>
        <v>11063</v>
      </c>
      <c r="I14" s="34" t="e">
        <f t="shared" si="4"/>
        <v>#DIV/0!</v>
      </c>
    </row>
    <row r="15" spans="1:9" ht="18" x14ac:dyDescent="0.25">
      <c r="A15" s="5"/>
      <c r="B15" s="9"/>
      <c r="C15" s="9"/>
      <c r="D15" s="9"/>
      <c r="E15" s="9"/>
      <c r="F15" s="9"/>
      <c r="G15" s="3"/>
      <c r="H15" s="3"/>
      <c r="I15" s="3"/>
    </row>
    <row r="16" spans="1:9" ht="18" customHeight="1" x14ac:dyDescent="0.25">
      <c r="A16" s="59" t="s">
        <v>39</v>
      </c>
      <c r="B16" s="60"/>
      <c r="C16" s="60"/>
      <c r="D16" s="60"/>
      <c r="E16" s="60"/>
      <c r="F16" s="60"/>
      <c r="G16" s="60"/>
      <c r="H16" s="60"/>
      <c r="I16" s="60"/>
    </row>
    <row r="17" spans="1:9" ht="18" x14ac:dyDescent="0.25">
      <c r="A17" s="5"/>
      <c r="B17" s="9"/>
      <c r="C17" s="9"/>
      <c r="D17" s="9"/>
      <c r="E17" s="9"/>
      <c r="F17" s="9"/>
      <c r="G17" s="3"/>
      <c r="H17" s="3"/>
      <c r="I17" s="3"/>
    </row>
    <row r="18" spans="1:9" x14ac:dyDescent="0.25">
      <c r="A18" s="30"/>
      <c r="B18" s="31"/>
      <c r="C18" s="31"/>
      <c r="D18" s="32"/>
      <c r="E18" s="33"/>
      <c r="F18" s="4" t="s">
        <v>53</v>
      </c>
      <c r="G18" s="4" t="s">
        <v>54</v>
      </c>
      <c r="H18" s="4" t="s">
        <v>56</v>
      </c>
      <c r="I18" s="4" t="s">
        <v>57</v>
      </c>
    </row>
    <row r="19" spans="1:9" ht="15.75" customHeight="1" x14ac:dyDescent="0.25">
      <c r="A19" s="69" t="s">
        <v>8</v>
      </c>
      <c r="B19" s="70"/>
      <c r="C19" s="70"/>
      <c r="D19" s="70"/>
      <c r="E19" s="71"/>
      <c r="F19" s="35">
        <v>0</v>
      </c>
      <c r="G19" s="35">
        <v>0</v>
      </c>
      <c r="H19" s="35">
        <v>0</v>
      </c>
      <c r="I19" s="35">
        <v>0</v>
      </c>
    </row>
    <row r="20" spans="1:9" x14ac:dyDescent="0.25">
      <c r="A20" s="69" t="s">
        <v>9</v>
      </c>
      <c r="B20" s="62"/>
      <c r="C20" s="62"/>
      <c r="D20" s="62"/>
      <c r="E20" s="62"/>
      <c r="F20" s="35">
        <v>0</v>
      </c>
      <c r="G20" s="35">
        <v>0</v>
      </c>
      <c r="H20" s="35">
        <v>0</v>
      </c>
      <c r="I20" s="35">
        <v>0</v>
      </c>
    </row>
    <row r="21" spans="1:9" x14ac:dyDescent="0.25">
      <c r="A21" s="72" t="s">
        <v>10</v>
      </c>
      <c r="B21" s="73"/>
      <c r="C21" s="73"/>
      <c r="D21" s="73"/>
      <c r="E21" s="73"/>
      <c r="F21" s="34">
        <v>0</v>
      </c>
      <c r="G21" s="34">
        <v>0</v>
      </c>
      <c r="H21" s="34">
        <v>0</v>
      </c>
      <c r="I21" s="34">
        <v>0</v>
      </c>
    </row>
    <row r="22" spans="1:9" ht="18" x14ac:dyDescent="0.25">
      <c r="A22" s="24"/>
      <c r="B22" s="9"/>
      <c r="C22" s="9"/>
      <c r="D22" s="9"/>
      <c r="E22" s="9"/>
      <c r="F22" s="9"/>
      <c r="G22" s="3"/>
      <c r="H22" s="3"/>
      <c r="I22" s="3"/>
    </row>
    <row r="23" spans="1:9" ht="18" customHeight="1" x14ac:dyDescent="0.25">
      <c r="A23" s="59" t="s">
        <v>42</v>
      </c>
      <c r="B23" s="60"/>
      <c r="C23" s="60"/>
      <c r="D23" s="60"/>
      <c r="E23" s="60"/>
      <c r="F23" s="60"/>
      <c r="G23" s="60"/>
      <c r="H23" s="60"/>
      <c r="I23" s="60"/>
    </row>
    <row r="24" spans="1:9" ht="18" x14ac:dyDescent="0.25">
      <c r="A24" s="24"/>
      <c r="B24" s="9"/>
      <c r="C24" s="9"/>
      <c r="D24" s="9"/>
      <c r="E24" s="9"/>
      <c r="F24" s="9"/>
      <c r="G24" s="3"/>
      <c r="H24" s="3"/>
      <c r="I24" s="3"/>
    </row>
    <row r="25" spans="1:9" x14ac:dyDescent="0.25">
      <c r="A25" s="30"/>
      <c r="B25" s="31"/>
      <c r="C25" s="31"/>
      <c r="D25" s="32"/>
      <c r="E25" s="33"/>
      <c r="F25" s="4" t="s">
        <v>53</v>
      </c>
      <c r="G25" s="4" t="s">
        <v>54</v>
      </c>
      <c r="H25" s="4" t="s">
        <v>56</v>
      </c>
      <c r="I25" s="4" t="s">
        <v>57</v>
      </c>
    </row>
    <row r="26" spans="1:9" x14ac:dyDescent="0.25">
      <c r="A26" s="63" t="s">
        <v>65</v>
      </c>
      <c r="B26" s="64"/>
      <c r="C26" s="64"/>
      <c r="D26" s="64"/>
      <c r="E26" s="65"/>
      <c r="F26" s="37">
        <v>-11063</v>
      </c>
      <c r="G26" s="37">
        <f>H26-F26</f>
        <v>0</v>
      </c>
      <c r="H26" s="37">
        <v>-11063</v>
      </c>
      <c r="I26" s="38">
        <f>H26/F26*100</f>
        <v>100</v>
      </c>
    </row>
    <row r="27" spans="1:9" ht="30" customHeight="1" x14ac:dyDescent="0.25">
      <c r="A27" s="66" t="s">
        <v>7</v>
      </c>
      <c r="B27" s="67"/>
      <c r="C27" s="67"/>
      <c r="D27" s="67"/>
      <c r="E27" s="68"/>
      <c r="F27" s="39"/>
      <c r="G27" s="39">
        <f>H27-F27</f>
        <v>11063</v>
      </c>
      <c r="H27" s="39">
        <v>11063</v>
      </c>
      <c r="I27" s="36" t="e">
        <f>H27/F27*100</f>
        <v>#DIV/0!</v>
      </c>
    </row>
    <row r="30" spans="1:9" x14ac:dyDescent="0.25">
      <c r="A30" s="61" t="s">
        <v>11</v>
      </c>
      <c r="B30" s="62"/>
      <c r="C30" s="62"/>
      <c r="D30" s="62"/>
      <c r="E30" s="62"/>
      <c r="F30" s="35">
        <f>F14+F21</f>
        <v>0</v>
      </c>
      <c r="G30" s="35">
        <f>H30-F30</f>
        <v>11063</v>
      </c>
      <c r="H30" s="35">
        <f>H14+H21</f>
        <v>11063</v>
      </c>
      <c r="I30" s="35" t="e">
        <f>H30/F30*100</f>
        <v>#DIV/0!</v>
      </c>
    </row>
    <row r="31" spans="1:9" ht="11.25" customHeight="1" x14ac:dyDescent="0.25">
      <c r="A31" s="19"/>
      <c r="B31" s="20"/>
      <c r="C31" s="20"/>
      <c r="D31" s="20"/>
      <c r="E31" s="20"/>
      <c r="F31" s="21"/>
      <c r="G31" s="21"/>
      <c r="H31" s="21"/>
      <c r="I31" s="21"/>
    </row>
    <row r="32" spans="1:9" ht="29.25" customHeight="1" x14ac:dyDescent="0.25">
      <c r="A32" s="57" t="s">
        <v>66</v>
      </c>
      <c r="B32" s="58"/>
      <c r="C32" s="58"/>
      <c r="D32" s="58"/>
      <c r="E32" s="58"/>
      <c r="F32" s="58"/>
      <c r="G32" s="58"/>
      <c r="H32" s="58"/>
      <c r="I32" s="58"/>
    </row>
  </sheetData>
  <mergeCells count="18">
    <mergeCell ref="A12:E12"/>
    <mergeCell ref="A5:I5"/>
    <mergeCell ref="A16:I16"/>
    <mergeCell ref="A1:I1"/>
    <mergeCell ref="A3:I3"/>
    <mergeCell ref="A8:E8"/>
    <mergeCell ref="A9:E9"/>
    <mergeCell ref="A10:E10"/>
    <mergeCell ref="A19:E19"/>
    <mergeCell ref="A20:E20"/>
    <mergeCell ref="A21:E21"/>
    <mergeCell ref="A13:E13"/>
    <mergeCell ref="A14:E14"/>
    <mergeCell ref="A32:I32"/>
    <mergeCell ref="A23:I23"/>
    <mergeCell ref="A30:E30"/>
    <mergeCell ref="A26:E26"/>
    <mergeCell ref="A27:E27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4"/>
  <sheetViews>
    <sheetView topLeftCell="A10" workbookViewId="0">
      <selection activeCell="G34" sqref="G34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7" width="25.28515625" customWidth="1"/>
    <col min="8" max="8" width="8" customWidth="1"/>
  </cols>
  <sheetData>
    <row r="1" spans="1:9" ht="42" customHeight="1" x14ac:dyDescent="0.25">
      <c r="A1" s="59" t="s">
        <v>58</v>
      </c>
      <c r="B1" s="59"/>
      <c r="C1" s="59"/>
      <c r="D1" s="59"/>
      <c r="E1" s="59"/>
      <c r="F1" s="59"/>
      <c r="G1" s="59"/>
      <c r="H1" s="59"/>
      <c r="I1" s="59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</row>
    <row r="3" spans="1:9" ht="15.75" x14ac:dyDescent="0.25">
      <c r="A3" s="59" t="s">
        <v>31</v>
      </c>
      <c r="B3" s="59"/>
      <c r="C3" s="59"/>
      <c r="D3" s="59"/>
      <c r="E3" s="59"/>
      <c r="F3" s="59"/>
      <c r="G3" s="76"/>
      <c r="H3" s="76"/>
    </row>
    <row r="4" spans="1:9" ht="18" x14ac:dyDescent="0.25">
      <c r="A4" s="5"/>
      <c r="B4" s="5"/>
      <c r="C4" s="5"/>
      <c r="D4" s="5"/>
      <c r="E4" s="5"/>
      <c r="F4" s="5"/>
      <c r="G4" s="6"/>
      <c r="H4" s="6"/>
    </row>
    <row r="5" spans="1:9" ht="18" customHeight="1" x14ac:dyDescent="0.25">
      <c r="A5" s="59" t="s">
        <v>13</v>
      </c>
      <c r="B5" s="60"/>
      <c r="C5" s="60"/>
      <c r="D5" s="60"/>
      <c r="E5" s="60"/>
      <c r="F5" s="60"/>
      <c r="G5" s="60"/>
      <c r="H5" s="60"/>
    </row>
    <row r="6" spans="1:9" ht="18" x14ac:dyDescent="0.25">
      <c r="A6" s="5"/>
      <c r="B6" s="5"/>
      <c r="C6" s="5"/>
      <c r="D6" s="5"/>
      <c r="E6" s="5"/>
      <c r="F6" s="5"/>
      <c r="G6" s="6"/>
      <c r="H6" s="6"/>
    </row>
    <row r="7" spans="1:9" ht="15.75" x14ac:dyDescent="0.25">
      <c r="A7" s="59" t="s">
        <v>1</v>
      </c>
      <c r="B7" s="79"/>
      <c r="C7" s="79"/>
      <c r="D7" s="79"/>
      <c r="E7" s="79"/>
      <c r="F7" s="79"/>
      <c r="G7" s="79"/>
      <c r="H7" s="79"/>
    </row>
    <row r="8" spans="1:9" ht="18" x14ac:dyDescent="0.25">
      <c r="A8" s="5"/>
      <c r="B8" s="5"/>
      <c r="C8" s="5"/>
      <c r="D8" s="5"/>
      <c r="E8" s="5"/>
      <c r="F8" s="5"/>
      <c r="G8" s="6"/>
      <c r="H8" s="6"/>
    </row>
    <row r="9" spans="1:9" x14ac:dyDescent="0.25">
      <c r="A9" s="23" t="s">
        <v>14</v>
      </c>
      <c r="B9" s="22" t="s">
        <v>15</v>
      </c>
      <c r="C9" s="22" t="s">
        <v>16</v>
      </c>
      <c r="D9" s="22" t="s">
        <v>12</v>
      </c>
      <c r="E9" s="23" t="s">
        <v>53</v>
      </c>
      <c r="F9" s="23" t="s">
        <v>54</v>
      </c>
      <c r="G9" s="23" t="s">
        <v>55</v>
      </c>
      <c r="H9" s="23" t="s">
        <v>57</v>
      </c>
    </row>
    <row r="10" spans="1:9" ht="15.75" customHeight="1" x14ac:dyDescent="0.25">
      <c r="A10" s="13">
        <v>6</v>
      </c>
      <c r="B10" s="13"/>
      <c r="C10" s="13"/>
      <c r="D10" s="13" t="s">
        <v>17</v>
      </c>
      <c r="E10" s="47">
        <f>E11+E13+E15</f>
        <v>227000</v>
      </c>
      <c r="F10" s="47">
        <f>G10-E10</f>
        <v>35968</v>
      </c>
      <c r="G10" s="47">
        <f>G11+G13+G15</f>
        <v>262968</v>
      </c>
      <c r="H10" s="47">
        <f>G10/E10*100</f>
        <v>115.84493392070485</v>
      </c>
    </row>
    <row r="11" spans="1:9" ht="38.25" x14ac:dyDescent="0.25">
      <c r="A11" s="13"/>
      <c r="B11" s="17">
        <v>63</v>
      </c>
      <c r="C11" s="17"/>
      <c r="D11" s="26" t="s">
        <v>61</v>
      </c>
      <c r="E11" s="11">
        <v>0</v>
      </c>
      <c r="F11" s="11">
        <f t="shared" ref="F11:F16" si="0">G11-E11</f>
        <v>1000</v>
      </c>
      <c r="G11" s="11">
        <v>1000</v>
      </c>
      <c r="H11" s="11" t="e">
        <f t="shared" ref="H11:H16" si="1">G11/E11*100</f>
        <v>#DIV/0!</v>
      </c>
    </row>
    <row r="12" spans="1:9" x14ac:dyDescent="0.25">
      <c r="A12" s="14"/>
      <c r="B12" s="14"/>
      <c r="C12" s="15">
        <v>51</v>
      </c>
      <c r="D12" s="15" t="s">
        <v>62</v>
      </c>
      <c r="E12" s="11">
        <v>0</v>
      </c>
      <c r="F12" s="11">
        <f t="shared" si="0"/>
        <v>1000</v>
      </c>
      <c r="G12" s="11">
        <v>1000</v>
      </c>
      <c r="H12" s="11" t="e">
        <f t="shared" si="1"/>
        <v>#DIV/0!</v>
      </c>
    </row>
    <row r="13" spans="1:9" ht="51" x14ac:dyDescent="0.25">
      <c r="A13" s="14"/>
      <c r="B13" s="14">
        <v>65</v>
      </c>
      <c r="C13" s="15"/>
      <c r="D13" s="17" t="s">
        <v>52</v>
      </c>
      <c r="E13" s="11">
        <v>67000</v>
      </c>
      <c r="F13" s="11">
        <f t="shared" si="0"/>
        <v>-12000</v>
      </c>
      <c r="G13" s="11">
        <v>55000</v>
      </c>
      <c r="H13" s="11">
        <f t="shared" si="1"/>
        <v>82.089552238805979</v>
      </c>
    </row>
    <row r="14" spans="1:9" x14ac:dyDescent="0.25">
      <c r="A14" s="14"/>
      <c r="B14" s="14"/>
      <c r="C14" s="15">
        <v>41</v>
      </c>
      <c r="D14" s="18" t="s">
        <v>50</v>
      </c>
      <c r="E14" s="11">
        <v>67000</v>
      </c>
      <c r="F14" s="11">
        <f t="shared" si="0"/>
        <v>-12000</v>
      </c>
      <c r="G14" s="11">
        <v>55000</v>
      </c>
      <c r="H14" s="11">
        <f t="shared" si="1"/>
        <v>82.089552238805979</v>
      </c>
    </row>
    <row r="15" spans="1:9" ht="38.25" x14ac:dyDescent="0.25">
      <c r="A15" s="17"/>
      <c r="B15" s="17">
        <v>67</v>
      </c>
      <c r="C15" s="17"/>
      <c r="D15" s="17" t="s">
        <v>40</v>
      </c>
      <c r="E15" s="11">
        <v>160000</v>
      </c>
      <c r="F15" s="11">
        <f t="shared" si="0"/>
        <v>46968</v>
      </c>
      <c r="G15" s="11">
        <v>206968</v>
      </c>
      <c r="H15" s="11">
        <f t="shared" si="1"/>
        <v>129.35499999999999</v>
      </c>
    </row>
    <row r="16" spans="1:9" x14ac:dyDescent="0.25">
      <c r="A16" s="17"/>
      <c r="B16" s="17"/>
      <c r="C16" s="15">
        <v>11</v>
      </c>
      <c r="D16" s="15" t="s">
        <v>18</v>
      </c>
      <c r="E16" s="11">
        <v>160000</v>
      </c>
      <c r="F16" s="11">
        <f t="shared" si="0"/>
        <v>46968</v>
      </c>
      <c r="G16" s="11">
        <v>206968</v>
      </c>
      <c r="H16" s="11">
        <f t="shared" si="1"/>
        <v>129.35499999999999</v>
      </c>
    </row>
    <row r="18" spans="1:8" ht="15.75" x14ac:dyDescent="0.25">
      <c r="A18" s="59" t="s">
        <v>19</v>
      </c>
      <c r="B18" s="79"/>
      <c r="C18" s="79"/>
      <c r="D18" s="79"/>
      <c r="E18" s="79"/>
      <c r="F18" s="79"/>
      <c r="G18" s="79"/>
      <c r="H18" s="79"/>
    </row>
    <row r="19" spans="1:8" ht="18" x14ac:dyDescent="0.25">
      <c r="A19" s="5"/>
      <c r="B19" s="5"/>
      <c r="C19" s="5"/>
      <c r="D19" s="5"/>
      <c r="E19" s="5"/>
      <c r="F19" s="5"/>
      <c r="G19" s="6"/>
      <c r="H19" s="6"/>
    </row>
    <row r="20" spans="1:8" x14ac:dyDescent="0.25">
      <c r="A20" s="23" t="s">
        <v>14</v>
      </c>
      <c r="B20" s="22" t="s">
        <v>15</v>
      </c>
      <c r="C20" s="22" t="s">
        <v>16</v>
      </c>
      <c r="D20" s="22" t="s">
        <v>20</v>
      </c>
      <c r="E20" s="23" t="s">
        <v>53</v>
      </c>
      <c r="F20" s="23" t="s">
        <v>54</v>
      </c>
      <c r="G20" s="23" t="s">
        <v>56</v>
      </c>
      <c r="H20" s="23" t="s">
        <v>57</v>
      </c>
    </row>
    <row r="21" spans="1:8" ht="15.75" customHeight="1" x14ac:dyDescent="0.25">
      <c r="A21" s="13">
        <v>3</v>
      </c>
      <c r="B21" s="13"/>
      <c r="C21" s="13"/>
      <c r="D21" s="13" t="s">
        <v>21</v>
      </c>
      <c r="E21" s="48">
        <f>E22+E25+E29</f>
        <v>227000</v>
      </c>
      <c r="F21" s="48">
        <f>G21-E21</f>
        <v>23570</v>
      </c>
      <c r="G21" s="48">
        <f>G22+G25+G29</f>
        <v>250570</v>
      </c>
      <c r="H21" s="48">
        <f>G21/E21*100</f>
        <v>110.38325991189429</v>
      </c>
    </row>
    <row r="22" spans="1:8" ht="15.75" customHeight="1" x14ac:dyDescent="0.25">
      <c r="A22" s="13"/>
      <c r="B22" s="17">
        <v>31</v>
      </c>
      <c r="C22" s="17"/>
      <c r="D22" s="17" t="s">
        <v>22</v>
      </c>
      <c r="E22" s="10">
        <v>180000</v>
      </c>
      <c r="F22" s="10">
        <f t="shared" ref="F22:F34" si="2">G22-E22</f>
        <v>-29830</v>
      </c>
      <c r="G22" s="10">
        <v>150170</v>
      </c>
      <c r="H22" s="10">
        <f t="shared" ref="H22:H34" si="3">G22/E22*100</f>
        <v>83.427777777777777</v>
      </c>
    </row>
    <row r="23" spans="1:8" x14ac:dyDescent="0.25">
      <c r="A23" s="14"/>
      <c r="B23" s="14"/>
      <c r="C23" s="15">
        <v>11</v>
      </c>
      <c r="D23" s="15" t="s">
        <v>18</v>
      </c>
      <c r="E23" s="55">
        <v>160000</v>
      </c>
      <c r="F23" s="10">
        <f t="shared" si="2"/>
        <v>-9830</v>
      </c>
      <c r="G23" s="55">
        <v>150170</v>
      </c>
      <c r="H23" s="10">
        <f t="shared" si="3"/>
        <v>93.856250000000003</v>
      </c>
    </row>
    <row r="24" spans="1:8" x14ac:dyDescent="0.25">
      <c r="A24" s="14"/>
      <c r="B24" s="14"/>
      <c r="C24" s="15">
        <v>41</v>
      </c>
      <c r="D24" s="15" t="s">
        <v>50</v>
      </c>
      <c r="E24" s="55">
        <v>20000</v>
      </c>
      <c r="F24" s="10">
        <f t="shared" si="2"/>
        <v>-20000</v>
      </c>
      <c r="G24" s="55">
        <v>0</v>
      </c>
      <c r="H24" s="10">
        <f t="shared" si="3"/>
        <v>0</v>
      </c>
    </row>
    <row r="25" spans="1:8" x14ac:dyDescent="0.25">
      <c r="A25" s="14"/>
      <c r="B25" s="14">
        <v>32</v>
      </c>
      <c r="C25" s="15"/>
      <c r="D25" s="14" t="s">
        <v>34</v>
      </c>
      <c r="E25" s="10">
        <v>46000</v>
      </c>
      <c r="F25" s="10">
        <f t="shared" si="2"/>
        <v>54000</v>
      </c>
      <c r="G25" s="10">
        <v>100000</v>
      </c>
      <c r="H25" s="10">
        <f t="shared" si="3"/>
        <v>217.39130434782606</v>
      </c>
    </row>
    <row r="26" spans="1:8" x14ac:dyDescent="0.25">
      <c r="A26" s="14"/>
      <c r="B26" s="14"/>
      <c r="C26" s="15">
        <v>11</v>
      </c>
      <c r="D26" s="15" t="s">
        <v>18</v>
      </c>
      <c r="E26" s="55">
        <v>0</v>
      </c>
      <c r="F26" s="10">
        <f t="shared" si="2"/>
        <v>44400</v>
      </c>
      <c r="G26" s="55">
        <v>44400</v>
      </c>
      <c r="H26" s="10" t="e">
        <f t="shared" si="3"/>
        <v>#DIV/0!</v>
      </c>
    </row>
    <row r="27" spans="1:8" x14ac:dyDescent="0.25">
      <c r="A27" s="14"/>
      <c r="B27" s="27"/>
      <c r="C27" s="15">
        <v>41</v>
      </c>
      <c r="D27" s="15" t="s">
        <v>50</v>
      </c>
      <c r="E27" s="55">
        <v>46000</v>
      </c>
      <c r="F27" s="10">
        <f t="shared" si="2"/>
        <v>8600</v>
      </c>
      <c r="G27" s="55">
        <v>54600</v>
      </c>
      <c r="H27" s="10">
        <f t="shared" si="3"/>
        <v>118.69565217391305</v>
      </c>
    </row>
    <row r="28" spans="1:8" x14ac:dyDescent="0.25">
      <c r="A28" s="14"/>
      <c r="B28" s="27"/>
      <c r="C28" s="15">
        <v>51</v>
      </c>
      <c r="D28" s="15" t="s">
        <v>62</v>
      </c>
      <c r="E28" s="54">
        <v>0</v>
      </c>
      <c r="F28" s="10">
        <f t="shared" si="2"/>
        <v>1000</v>
      </c>
      <c r="G28" s="54">
        <v>1000</v>
      </c>
      <c r="H28" s="10" t="e">
        <f t="shared" si="3"/>
        <v>#DIV/0!</v>
      </c>
    </row>
    <row r="29" spans="1:8" x14ac:dyDescent="0.25">
      <c r="A29" s="14"/>
      <c r="B29" s="14">
        <v>34</v>
      </c>
      <c r="C29" s="15"/>
      <c r="D29" s="14" t="s">
        <v>47</v>
      </c>
      <c r="E29" s="10">
        <v>1000</v>
      </c>
      <c r="F29" s="10">
        <f t="shared" si="2"/>
        <v>-600</v>
      </c>
      <c r="G29" s="10">
        <v>400</v>
      </c>
      <c r="H29" s="10">
        <f t="shared" si="3"/>
        <v>40</v>
      </c>
    </row>
    <row r="30" spans="1:8" x14ac:dyDescent="0.25">
      <c r="A30" s="14"/>
      <c r="B30" s="14"/>
      <c r="C30" s="15">
        <v>11</v>
      </c>
      <c r="D30" s="15" t="s">
        <v>18</v>
      </c>
      <c r="E30" s="55">
        <v>0</v>
      </c>
      <c r="F30" s="10">
        <f t="shared" si="2"/>
        <v>0</v>
      </c>
      <c r="G30" s="55">
        <v>0</v>
      </c>
      <c r="H30" s="10" t="e">
        <f t="shared" si="3"/>
        <v>#DIV/0!</v>
      </c>
    </row>
    <row r="31" spans="1:8" x14ac:dyDescent="0.25">
      <c r="A31" s="14"/>
      <c r="B31" s="14"/>
      <c r="C31" s="15">
        <v>41</v>
      </c>
      <c r="D31" s="15" t="s">
        <v>50</v>
      </c>
      <c r="E31" s="55">
        <v>1000</v>
      </c>
      <c r="F31" s="10">
        <f t="shared" si="2"/>
        <v>-600</v>
      </c>
      <c r="G31" s="55">
        <v>400</v>
      </c>
      <c r="H31" s="10">
        <f t="shared" si="3"/>
        <v>40</v>
      </c>
    </row>
    <row r="32" spans="1:8" ht="25.5" x14ac:dyDescent="0.25">
      <c r="A32" s="16">
        <v>4</v>
      </c>
      <c r="B32" s="16"/>
      <c r="C32" s="16"/>
      <c r="D32" s="25" t="s">
        <v>23</v>
      </c>
      <c r="E32" s="47"/>
      <c r="F32" s="48">
        <f t="shared" si="2"/>
        <v>1335</v>
      </c>
      <c r="G32" s="47">
        <f>G33</f>
        <v>1335</v>
      </c>
      <c r="H32" s="48" t="e">
        <f t="shared" si="3"/>
        <v>#DIV/0!</v>
      </c>
    </row>
    <row r="33" spans="1:8" ht="38.25" x14ac:dyDescent="0.25">
      <c r="A33" s="17"/>
      <c r="B33" s="17">
        <v>42</v>
      </c>
      <c r="C33" s="17"/>
      <c r="D33" s="26" t="s">
        <v>41</v>
      </c>
      <c r="E33" s="11">
        <v>0</v>
      </c>
      <c r="F33" s="10">
        <f t="shared" si="2"/>
        <v>1335</v>
      </c>
      <c r="G33" s="11">
        <v>1335</v>
      </c>
      <c r="H33" s="10" t="e">
        <f t="shared" si="3"/>
        <v>#DIV/0!</v>
      </c>
    </row>
    <row r="34" spans="1:8" x14ac:dyDescent="0.25">
      <c r="A34" s="17"/>
      <c r="B34" s="17"/>
      <c r="C34" s="15">
        <v>11</v>
      </c>
      <c r="D34" s="15" t="s">
        <v>18</v>
      </c>
      <c r="E34" s="11">
        <v>0</v>
      </c>
      <c r="F34" s="10">
        <f t="shared" si="2"/>
        <v>1335</v>
      </c>
      <c r="G34" s="11">
        <v>1335</v>
      </c>
      <c r="H34" s="10" t="e">
        <f t="shared" si="3"/>
        <v>#DIV/0!</v>
      </c>
    </row>
  </sheetData>
  <mergeCells count="5">
    <mergeCell ref="A7:H7"/>
    <mergeCell ref="A18:H18"/>
    <mergeCell ref="A3:H3"/>
    <mergeCell ref="A5:H5"/>
    <mergeCell ref="A1:I1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2"/>
  <sheetViews>
    <sheetView workbookViewId="0">
      <selection activeCell="D12" sqref="D12"/>
    </sheetView>
  </sheetViews>
  <sheetFormatPr defaultRowHeight="15" x14ac:dyDescent="0.25"/>
  <cols>
    <col min="1" max="1" width="37.7109375" customWidth="1"/>
    <col min="2" max="4" width="25.28515625" customWidth="1"/>
    <col min="5" max="5" width="7.140625" customWidth="1"/>
  </cols>
  <sheetData>
    <row r="1" spans="1:9" ht="42" customHeight="1" x14ac:dyDescent="0.25">
      <c r="A1" s="59" t="s">
        <v>60</v>
      </c>
      <c r="B1" s="59"/>
      <c r="C1" s="59"/>
      <c r="D1" s="59"/>
      <c r="E1" s="59"/>
      <c r="F1" s="59"/>
      <c r="G1" s="59"/>
      <c r="H1" s="59"/>
      <c r="I1" s="59"/>
    </row>
    <row r="2" spans="1:9" ht="18" customHeight="1" x14ac:dyDescent="0.25">
      <c r="A2" s="5"/>
      <c r="B2" s="5"/>
      <c r="C2" s="5"/>
      <c r="D2" s="5"/>
      <c r="E2" s="5"/>
    </row>
    <row r="3" spans="1:9" ht="15.75" x14ac:dyDescent="0.25">
      <c r="A3" s="59" t="s">
        <v>31</v>
      </c>
      <c r="B3" s="59"/>
      <c r="C3" s="59"/>
      <c r="D3" s="76"/>
      <c r="E3" s="76"/>
    </row>
    <row r="4" spans="1:9" ht="18" x14ac:dyDescent="0.25">
      <c r="A4" s="5"/>
      <c r="B4" s="5"/>
      <c r="C4" s="5"/>
      <c r="D4" s="6"/>
      <c r="E4" s="6"/>
    </row>
    <row r="5" spans="1:9" ht="18" customHeight="1" x14ac:dyDescent="0.25">
      <c r="A5" s="59" t="s">
        <v>13</v>
      </c>
      <c r="B5" s="60"/>
      <c r="C5" s="60"/>
      <c r="D5" s="60"/>
      <c r="E5" s="60"/>
    </row>
    <row r="6" spans="1:9" ht="18" x14ac:dyDescent="0.25">
      <c r="A6" s="5"/>
      <c r="B6" s="5"/>
      <c r="C6" s="5"/>
      <c r="D6" s="6"/>
      <c r="E6" s="6"/>
    </row>
    <row r="7" spans="1:9" ht="15.75" x14ac:dyDescent="0.25">
      <c r="A7" s="59" t="s">
        <v>24</v>
      </c>
      <c r="B7" s="79"/>
      <c r="C7" s="79"/>
      <c r="D7" s="79"/>
      <c r="E7" s="79"/>
    </row>
    <row r="8" spans="1:9" ht="18" x14ac:dyDescent="0.25">
      <c r="A8" s="5"/>
      <c r="B8" s="5"/>
      <c r="C8" s="5"/>
      <c r="D8" s="6"/>
      <c r="E8" s="6"/>
    </row>
    <row r="9" spans="1:9" x14ac:dyDescent="0.25">
      <c r="A9" s="23" t="s">
        <v>25</v>
      </c>
      <c r="B9" s="23" t="s">
        <v>53</v>
      </c>
      <c r="C9" s="23" t="s">
        <v>54</v>
      </c>
      <c r="D9" s="23" t="s">
        <v>56</v>
      </c>
      <c r="E9" s="23" t="s">
        <v>57</v>
      </c>
    </row>
    <row r="10" spans="1:9" ht="15.75" customHeight="1" x14ac:dyDescent="0.25">
      <c r="A10" s="13" t="s">
        <v>26</v>
      </c>
      <c r="B10" s="48">
        <f t="shared" ref="B10:E11" si="0">B11</f>
        <v>227000</v>
      </c>
      <c r="C10" s="48">
        <f t="shared" si="0"/>
        <v>24905</v>
      </c>
      <c r="D10" s="48">
        <f t="shared" si="0"/>
        <v>251905</v>
      </c>
      <c r="E10" s="48">
        <f t="shared" si="0"/>
        <v>110.97136563876653</v>
      </c>
    </row>
    <row r="11" spans="1:9" ht="15.75" customHeight="1" x14ac:dyDescent="0.25">
      <c r="A11" s="13" t="s">
        <v>48</v>
      </c>
      <c r="B11" s="48">
        <f t="shared" si="0"/>
        <v>227000</v>
      </c>
      <c r="C11" s="48">
        <f>C12</f>
        <v>24905</v>
      </c>
      <c r="D11" s="48">
        <f t="shared" si="0"/>
        <v>251905</v>
      </c>
      <c r="E11" s="48">
        <f t="shared" si="0"/>
        <v>110.97136563876653</v>
      </c>
    </row>
    <row r="12" spans="1:9" x14ac:dyDescent="0.25">
      <c r="A12" s="18" t="s">
        <v>49</v>
      </c>
      <c r="B12" s="11">
        <v>227000</v>
      </c>
      <c r="C12" s="11">
        <f>D12-B12</f>
        <v>24905</v>
      </c>
      <c r="D12" s="11">
        <v>251905</v>
      </c>
      <c r="E12" s="11">
        <f>D12/B12*100</f>
        <v>110.97136563876653</v>
      </c>
    </row>
  </sheetData>
  <mergeCells count="4">
    <mergeCell ref="A3:E3"/>
    <mergeCell ref="A5:E5"/>
    <mergeCell ref="A7:E7"/>
    <mergeCell ref="A1:I1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4"/>
  <sheetViews>
    <sheetView workbookViewId="0">
      <selection activeCell="F18" sqref="F18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7" width="25.28515625" customWidth="1"/>
    <col min="8" max="8" width="8" customWidth="1"/>
  </cols>
  <sheetData>
    <row r="1" spans="1:9" ht="42" customHeight="1" x14ac:dyDescent="0.25">
      <c r="A1" s="59" t="s">
        <v>59</v>
      </c>
      <c r="B1" s="59"/>
      <c r="C1" s="59"/>
      <c r="D1" s="59"/>
      <c r="E1" s="59"/>
      <c r="F1" s="59"/>
      <c r="G1" s="59"/>
      <c r="H1" s="59"/>
      <c r="I1" s="59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</row>
    <row r="3" spans="1:9" ht="15.75" x14ac:dyDescent="0.25">
      <c r="A3" s="59" t="s">
        <v>31</v>
      </c>
      <c r="B3" s="59"/>
      <c r="C3" s="59"/>
      <c r="D3" s="59"/>
      <c r="E3" s="59"/>
      <c r="F3" s="59"/>
      <c r="G3" s="76"/>
      <c r="H3" s="76"/>
    </row>
    <row r="4" spans="1:9" ht="18" x14ac:dyDescent="0.25">
      <c r="A4" s="5"/>
      <c r="B4" s="5"/>
      <c r="C4" s="5"/>
      <c r="D4" s="5"/>
      <c r="E4" s="5"/>
      <c r="F4" s="5"/>
      <c r="G4" s="6"/>
      <c r="H4" s="6"/>
    </row>
    <row r="5" spans="1:9" ht="18" customHeight="1" x14ac:dyDescent="0.25">
      <c r="A5" s="59" t="s">
        <v>27</v>
      </c>
      <c r="B5" s="60"/>
      <c r="C5" s="60"/>
      <c r="D5" s="60"/>
      <c r="E5" s="60"/>
      <c r="F5" s="60"/>
      <c r="G5" s="60"/>
      <c r="H5" s="60"/>
    </row>
    <row r="6" spans="1:9" ht="18" x14ac:dyDescent="0.25">
      <c r="A6" s="5"/>
      <c r="B6" s="5"/>
      <c r="C6" s="5"/>
      <c r="D6" s="5"/>
      <c r="E6" s="5"/>
      <c r="F6" s="5"/>
      <c r="G6" s="6"/>
      <c r="H6" s="6"/>
    </row>
    <row r="7" spans="1:9" x14ac:dyDescent="0.25">
      <c r="A7" s="23" t="s">
        <v>14</v>
      </c>
      <c r="B7" s="22" t="s">
        <v>15</v>
      </c>
      <c r="C7" s="22" t="s">
        <v>16</v>
      </c>
      <c r="D7" s="22" t="s">
        <v>43</v>
      </c>
      <c r="E7" s="23" t="s">
        <v>53</v>
      </c>
      <c r="F7" s="23" t="s">
        <v>54</v>
      </c>
      <c r="G7" s="23" t="s">
        <v>56</v>
      </c>
      <c r="H7" s="23" t="s">
        <v>57</v>
      </c>
    </row>
    <row r="8" spans="1:9" ht="25.5" x14ac:dyDescent="0.25">
      <c r="A8" s="13">
        <v>8</v>
      </c>
      <c r="B8" s="13"/>
      <c r="C8" s="13"/>
      <c r="D8" s="13" t="s">
        <v>28</v>
      </c>
      <c r="E8" s="47">
        <v>0</v>
      </c>
      <c r="F8" s="47">
        <v>0</v>
      </c>
      <c r="G8" s="47">
        <v>0</v>
      </c>
      <c r="H8" s="47">
        <v>0</v>
      </c>
    </row>
    <row r="9" spans="1:9" x14ac:dyDescent="0.25">
      <c r="A9" s="13"/>
      <c r="B9" s="17">
        <v>84</v>
      </c>
      <c r="C9" s="17"/>
      <c r="D9" s="17" t="s">
        <v>35</v>
      </c>
      <c r="E9" s="11"/>
      <c r="F9" s="11"/>
      <c r="G9" s="11"/>
      <c r="H9" s="11"/>
    </row>
    <row r="10" spans="1:9" ht="25.5" x14ac:dyDescent="0.25">
      <c r="A10" s="14"/>
      <c r="B10" s="14"/>
      <c r="C10" s="15">
        <v>81</v>
      </c>
      <c r="D10" s="18" t="s">
        <v>36</v>
      </c>
      <c r="E10" s="11"/>
      <c r="F10" s="11"/>
      <c r="G10" s="11"/>
      <c r="H10" s="11"/>
    </row>
    <row r="11" spans="1:9" ht="25.5" x14ac:dyDescent="0.25">
      <c r="A11" s="16">
        <v>5</v>
      </c>
      <c r="B11" s="16"/>
      <c r="C11" s="16"/>
      <c r="D11" s="25" t="s">
        <v>29</v>
      </c>
      <c r="E11" s="47">
        <v>0</v>
      </c>
      <c r="F11" s="47">
        <v>0</v>
      </c>
      <c r="G11" s="47">
        <v>0</v>
      </c>
      <c r="H11" s="47">
        <v>0</v>
      </c>
    </row>
    <row r="12" spans="1:9" ht="25.5" x14ac:dyDescent="0.25">
      <c r="A12" s="17"/>
      <c r="B12" s="17">
        <v>54</v>
      </c>
      <c r="C12" s="17"/>
      <c r="D12" s="26" t="s">
        <v>37</v>
      </c>
      <c r="E12" s="11"/>
      <c r="F12" s="11"/>
      <c r="G12" s="11"/>
      <c r="H12" s="12"/>
    </row>
    <row r="13" spans="1:9" x14ac:dyDescent="0.25">
      <c r="A13" s="17"/>
      <c r="B13" s="17"/>
      <c r="C13" s="15">
        <v>11</v>
      </c>
      <c r="D13" s="15" t="s">
        <v>18</v>
      </c>
      <c r="E13" s="11"/>
      <c r="F13" s="11"/>
      <c r="G13" s="11"/>
      <c r="H13" s="12"/>
    </row>
    <row r="14" spans="1:9" x14ac:dyDescent="0.25">
      <c r="A14" s="17"/>
      <c r="B14" s="17"/>
      <c r="C14" s="15">
        <v>41</v>
      </c>
      <c r="D14" s="15" t="s">
        <v>50</v>
      </c>
      <c r="E14" s="11"/>
      <c r="F14" s="11"/>
      <c r="G14" s="11"/>
      <c r="H14" s="12"/>
    </row>
  </sheetData>
  <mergeCells count="3">
    <mergeCell ref="A3:H3"/>
    <mergeCell ref="A5:H5"/>
    <mergeCell ref="A1:I1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6"/>
  <sheetViews>
    <sheetView workbookViewId="0">
      <selection activeCell="G7" sqref="G7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7" width="25.28515625" customWidth="1"/>
    <col min="8" max="8" width="8.28515625" customWidth="1"/>
  </cols>
  <sheetData>
    <row r="1" spans="1:9" ht="42" customHeight="1" x14ac:dyDescent="0.25">
      <c r="A1" s="59" t="s">
        <v>59</v>
      </c>
      <c r="B1" s="59"/>
      <c r="C1" s="59"/>
      <c r="D1" s="59"/>
      <c r="E1" s="59"/>
      <c r="F1" s="59"/>
      <c r="G1" s="59"/>
      <c r="H1" s="59"/>
      <c r="I1" s="59"/>
    </row>
    <row r="2" spans="1:9" ht="18" x14ac:dyDescent="0.25">
      <c r="A2" s="5"/>
      <c r="B2" s="5"/>
      <c r="C2" s="5"/>
      <c r="D2" s="5"/>
      <c r="E2" s="5"/>
      <c r="F2" s="5"/>
      <c r="G2" s="6"/>
      <c r="H2" s="6"/>
    </row>
    <row r="3" spans="1:9" ht="18" customHeight="1" x14ac:dyDescent="0.25">
      <c r="A3" s="59" t="s">
        <v>30</v>
      </c>
      <c r="B3" s="60"/>
      <c r="C3" s="60"/>
      <c r="D3" s="60"/>
      <c r="E3" s="60"/>
      <c r="F3" s="60"/>
      <c r="G3" s="60"/>
      <c r="H3" s="60"/>
    </row>
    <row r="4" spans="1:9" ht="18" x14ac:dyDescent="0.25">
      <c r="A4" s="5"/>
      <c r="B4" s="5"/>
      <c r="C4" s="5"/>
      <c r="D4" s="5"/>
      <c r="E4" s="5"/>
      <c r="F4" s="5"/>
      <c r="G4" s="6"/>
      <c r="H4" s="6"/>
    </row>
    <row r="5" spans="1:9" s="56" customFormat="1" x14ac:dyDescent="0.25">
      <c r="A5" s="92" t="s">
        <v>32</v>
      </c>
      <c r="B5" s="93"/>
      <c r="C5" s="94"/>
      <c r="D5" s="51" t="s">
        <v>33</v>
      </c>
      <c r="E5" s="52" t="s">
        <v>53</v>
      </c>
      <c r="F5" s="52" t="s">
        <v>54</v>
      </c>
      <c r="G5" s="52" t="s">
        <v>56</v>
      </c>
      <c r="H5" s="52" t="s">
        <v>57</v>
      </c>
    </row>
    <row r="6" spans="1:9" s="56" customFormat="1" ht="25.5" x14ac:dyDescent="0.25">
      <c r="A6" s="89" t="s">
        <v>44</v>
      </c>
      <c r="B6" s="90"/>
      <c r="C6" s="91"/>
      <c r="D6" s="50" t="s">
        <v>45</v>
      </c>
      <c r="E6" s="53">
        <f>E10+E15</f>
        <v>227000</v>
      </c>
      <c r="F6" s="53">
        <f>G6-E6</f>
        <v>24905</v>
      </c>
      <c r="G6" s="53">
        <f>G10+G15</f>
        <v>251905</v>
      </c>
      <c r="H6" s="53">
        <f>G6/E6*100</f>
        <v>110.97136563876653</v>
      </c>
    </row>
    <row r="7" spans="1:9" x14ac:dyDescent="0.25">
      <c r="A7" s="83" t="s">
        <v>46</v>
      </c>
      <c r="B7" s="84"/>
      <c r="C7" s="85"/>
      <c r="D7" s="43" t="s">
        <v>18</v>
      </c>
      <c r="E7" s="11">
        <v>160000</v>
      </c>
      <c r="F7" s="10">
        <f>G7-E7</f>
        <v>34570</v>
      </c>
      <c r="G7" s="11">
        <v>194570</v>
      </c>
      <c r="H7" s="10">
        <f t="shared" ref="H7:H16" si="0">G7/E7*100</f>
        <v>121.60625</v>
      </c>
    </row>
    <row r="8" spans="1:9" x14ac:dyDescent="0.25">
      <c r="A8" s="83" t="s">
        <v>51</v>
      </c>
      <c r="B8" s="84"/>
      <c r="C8" s="85"/>
      <c r="D8" s="43" t="s">
        <v>50</v>
      </c>
      <c r="E8" s="11">
        <v>67000</v>
      </c>
      <c r="F8" s="10">
        <f>G8-E8</f>
        <v>-12000</v>
      </c>
      <c r="G8" s="11">
        <v>55000</v>
      </c>
      <c r="H8" s="10">
        <f t="shared" si="0"/>
        <v>82.089552238805979</v>
      </c>
    </row>
    <row r="9" spans="1:9" x14ac:dyDescent="0.25">
      <c r="A9" s="83" t="s">
        <v>63</v>
      </c>
      <c r="B9" s="84"/>
      <c r="C9" s="85"/>
      <c r="D9" s="43" t="s">
        <v>62</v>
      </c>
      <c r="E9" s="10">
        <v>0</v>
      </c>
      <c r="F9" s="10">
        <f>G9-E9</f>
        <v>1000</v>
      </c>
      <c r="G9" s="10">
        <v>1000</v>
      </c>
      <c r="H9" s="10" t="e">
        <f t="shared" si="0"/>
        <v>#DIV/0!</v>
      </c>
    </row>
    <row r="10" spans="1:9" s="49" customFormat="1" x14ac:dyDescent="0.25">
      <c r="A10" s="86">
        <v>3</v>
      </c>
      <c r="B10" s="87"/>
      <c r="C10" s="88"/>
      <c r="D10" s="29" t="s">
        <v>21</v>
      </c>
      <c r="E10" s="48">
        <f t="shared" ref="E10" si="1">E11+E12+E13</f>
        <v>227000</v>
      </c>
      <c r="F10" s="48">
        <f t="shared" ref="F10:F14" si="2">G10-E10</f>
        <v>23570</v>
      </c>
      <c r="G10" s="48">
        <f>G11+G12+G13</f>
        <v>250570</v>
      </c>
      <c r="H10" s="48">
        <f t="shared" si="0"/>
        <v>110.38325991189429</v>
      </c>
    </row>
    <row r="11" spans="1:9" x14ac:dyDescent="0.25">
      <c r="A11" s="80">
        <v>31</v>
      </c>
      <c r="B11" s="81"/>
      <c r="C11" s="82"/>
      <c r="D11" s="28" t="s">
        <v>22</v>
      </c>
      <c r="E11" s="11">
        <v>180000</v>
      </c>
      <c r="F11" s="10">
        <f t="shared" si="2"/>
        <v>-29830</v>
      </c>
      <c r="G11" s="11">
        <v>150170</v>
      </c>
      <c r="H11" s="10">
        <f t="shared" si="0"/>
        <v>83.427777777777777</v>
      </c>
    </row>
    <row r="12" spans="1:9" x14ac:dyDescent="0.25">
      <c r="A12" s="80">
        <v>32</v>
      </c>
      <c r="B12" s="81"/>
      <c r="C12" s="82"/>
      <c r="D12" s="28" t="s">
        <v>34</v>
      </c>
      <c r="E12" s="11">
        <v>46000</v>
      </c>
      <c r="F12" s="10">
        <f t="shared" si="2"/>
        <v>54000</v>
      </c>
      <c r="G12" s="11">
        <v>100000</v>
      </c>
      <c r="H12" s="10">
        <f t="shared" si="0"/>
        <v>217.39130434782606</v>
      </c>
    </row>
    <row r="13" spans="1:9" x14ac:dyDescent="0.25">
      <c r="A13" s="44">
        <v>34</v>
      </c>
      <c r="B13" s="45"/>
      <c r="C13" s="46"/>
      <c r="D13" s="28" t="s">
        <v>47</v>
      </c>
      <c r="E13" s="11">
        <v>1000</v>
      </c>
      <c r="F13" s="10">
        <f t="shared" si="2"/>
        <v>-600</v>
      </c>
      <c r="G13" s="11">
        <v>400</v>
      </c>
      <c r="H13" s="10">
        <f t="shared" si="0"/>
        <v>40</v>
      </c>
    </row>
    <row r="14" spans="1:9" ht="15" customHeight="1" x14ac:dyDescent="0.25">
      <c r="A14" s="83" t="s">
        <v>46</v>
      </c>
      <c r="B14" s="84"/>
      <c r="C14" s="85"/>
      <c r="D14" s="43" t="s">
        <v>18</v>
      </c>
      <c r="E14" s="11">
        <v>0</v>
      </c>
      <c r="F14" s="10">
        <f t="shared" si="2"/>
        <v>1335</v>
      </c>
      <c r="G14" s="11">
        <v>1335</v>
      </c>
      <c r="H14" s="10" t="e">
        <f t="shared" si="0"/>
        <v>#DIV/0!</v>
      </c>
    </row>
    <row r="15" spans="1:9" s="49" customFormat="1" ht="25.5" x14ac:dyDescent="0.25">
      <c r="A15" s="86">
        <v>4</v>
      </c>
      <c r="B15" s="87"/>
      <c r="C15" s="88"/>
      <c r="D15" s="29" t="s">
        <v>23</v>
      </c>
      <c r="E15" s="48">
        <f t="shared" ref="E15:G15" si="3">E16</f>
        <v>0</v>
      </c>
      <c r="F15" s="48">
        <f>G15-E15</f>
        <v>1335</v>
      </c>
      <c r="G15" s="48">
        <f t="shared" si="3"/>
        <v>1335</v>
      </c>
      <c r="H15" s="48" t="e">
        <f t="shared" si="0"/>
        <v>#DIV/0!</v>
      </c>
    </row>
    <row r="16" spans="1:9" ht="25.5" x14ac:dyDescent="0.25">
      <c r="A16" s="80">
        <v>42</v>
      </c>
      <c r="B16" s="81"/>
      <c r="C16" s="82"/>
      <c r="D16" s="28" t="s">
        <v>41</v>
      </c>
      <c r="E16" s="11">
        <v>0</v>
      </c>
      <c r="F16" s="11"/>
      <c r="G16" s="11">
        <v>1335</v>
      </c>
      <c r="H16" s="10" t="e">
        <f t="shared" si="0"/>
        <v>#DIV/0!</v>
      </c>
    </row>
  </sheetData>
  <mergeCells count="13">
    <mergeCell ref="A6:C6"/>
    <mergeCell ref="A3:H3"/>
    <mergeCell ref="A5:C5"/>
    <mergeCell ref="A1:I1"/>
    <mergeCell ref="A15:C15"/>
    <mergeCell ref="A16:C16"/>
    <mergeCell ref="A14:C14"/>
    <mergeCell ref="A7:C7"/>
    <mergeCell ref="A10:C10"/>
    <mergeCell ref="A12:C12"/>
    <mergeCell ref="A11:C11"/>
    <mergeCell ref="A8:C8"/>
    <mergeCell ref="A9:C9"/>
  </mergeCells>
  <phoneticPr fontId="19" type="noConversion"/>
  <pageMargins left="0.7" right="0.7" top="0.75" bottom="0.75" header="0.3" footer="0.3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SAŽETAK</vt:lpstr>
      <vt:lpstr> Račun prihoda i rashoda</vt:lpstr>
      <vt:lpstr>Rashodi prema funkcijskoj kl</vt:lpstr>
      <vt:lpstr>Račun financiranja</vt:lpstr>
      <vt:lpstr>POSEBNI DIO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Robert Dakić</cp:lastModifiedBy>
  <cp:lastPrinted>2023-10-24T08:22:48Z</cp:lastPrinted>
  <dcterms:created xsi:type="dcterms:W3CDTF">2022-08-12T12:51:27Z</dcterms:created>
  <dcterms:modified xsi:type="dcterms:W3CDTF">2023-10-30T09:10:42Z</dcterms:modified>
</cp:coreProperties>
</file>